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<sst xmlns="http://schemas.openxmlformats.org/spreadsheetml/2006/main" count="294" uniqueCount="118">
  <si>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</si>
  <si>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</si>
  <si>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</si>
  <si>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</si>
  <si>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</si>
  <si>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</si>
  <si>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</si>
  <si>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</si>
  <si>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</si>
  <si>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</si>
  <si>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</si>
  <si>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</si>
  <si>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</si>
  <si>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</si>
  <si>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</si>
  <si>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</si>
  <si>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</si>
  <si>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</si>
  <si>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</si>
  <si>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</si>
  <si>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</si>
  <si>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</si>
  <si>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</si>
  <si>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</si>
  <si>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</si>
  <si>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</si>
  <si>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</si>
  <si>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</si>
  <si>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</si>
  <si>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</si>
  <si>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</si>
  <si>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</si>
  <si>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</si>
  <si>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</si>
  <si>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</si>
  <si>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</si>
  <si>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</si>
  <si>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</si>
  <si>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</si>
  <si>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</si>
  <si>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</si>
  <si>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</si>
  <si>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</si>
  <si>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</si>
  <si>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</si>
  <si>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</si>
  <si>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</si>
  <si>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</si>
  <si>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</si>
  <si>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</si>
  <si>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</si>
  <si>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</si>
  <si>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</si>
  <si>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</si>
  <si>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</si>
  <si>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</si>
  <si>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</si>
  <si>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</si>
  <si>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</si>
  <si>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</si>
  <si>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</si>
  <si>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</si>
  <si>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</si>
  <si>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</si>
  <si>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</si>
  <si>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</si>
  <si>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</si>
  <si>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</si>
  <si>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</si>
  <si>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</si>
  <si>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</si>
  <si>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</si>
  <si>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</si>
  <si>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</si>
  <si>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</si>
  <si>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</si>
  <si>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</si>
  <si>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</si>
  <si>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Цена за ед. товара., кг</t>
  </si>
  <si>
    <t>Способ размещения заказа: запрос котировок</t>
  </si>
  <si>
    <t>средняя цена</t>
  </si>
  <si>
    <t>Поставка мебели</t>
  </si>
  <si>
    <t>Вешалка для полотенец</t>
  </si>
  <si>
    <t>Шкаф для одежды</t>
  </si>
  <si>
    <t>Стул детский</t>
  </si>
  <si>
    <t>Стол</t>
  </si>
  <si>
    <t>Кровать</t>
  </si>
  <si>
    <t xml:space="preserve">Детская 1 местная, 1 уровневая, на металлических ножках , цвет: бук, размер не менее 144*65*67 см
</t>
  </si>
  <si>
    <t>дата сбора данных</t>
  </si>
  <si>
    <t>срок действия цен</t>
  </si>
  <si>
    <t>*Номер поставщика, указанный в таблице</t>
  </si>
  <si>
    <t xml:space="preserve">  </t>
  </si>
  <si>
    <t>Директор                        С.Н. Дюльдина                Подпись ________________</t>
  </si>
  <si>
    <t>ТК "Профит Урал" ООО</t>
  </si>
  <si>
    <t>Краткая информация</t>
  </si>
  <si>
    <t xml:space="preserve">620088, РФ, Свердловская, г. Екатеринбург, ул. Бульвар Культуры, д.10, офис 77, тел( 343) 311-12-03, коммерческое предложение от 18.10.13г </t>
  </si>
  <si>
    <t xml:space="preserve">620016, РФ, Свердловская, г. Екатеринбург, ул. Исследователей, д.13, коммерческое предложение от 18.10.13г </t>
  </si>
  <si>
    <t>ООО "СВ Климат"</t>
  </si>
  <si>
    <t>ООО "Промсервис"</t>
  </si>
  <si>
    <t xml:space="preserve">620910, РФ, Свердловская, г. Екатеринбург, ул. Бахчиванджи, д.2б,корпус 2в коммерческое предложение от 18.10.13г </t>
  </si>
  <si>
    <t>Примечание: Лимит финансирования –  314 340,00 рублей.</t>
  </si>
  <si>
    <r>
      <t>Дата составления сводной  таблицы     19.10.2013</t>
    </r>
    <r>
      <rPr>
        <u val="single"/>
        <sz val="11"/>
        <color indexed="8"/>
        <rFont val="Times New Roman"/>
        <family val="1"/>
      </rPr>
      <t xml:space="preserve"> года</t>
    </r>
  </si>
  <si>
    <t xml:space="preserve"> 2-х секционный (цветной: красный, синий)  размер не менее 600*340*1350мм Изготовлен из Ламинированной ДСП. Кромка ПВХ: фасады – не менее 2мм, корпуса – не менее 0,4мм,   Наполнение каждой секции:  не менее 2 полок изготовленных из ЛДСП; не менее 2 крючков для одежды.</t>
  </si>
  <si>
    <t>5-ти секционный (цветной: красный, синий, желтый, зеленый, оранжевый) размер  не менее 1500*340*1350мм Изготовлен из Ламинированной ДСП. Кромка ПВХ: фасады – не менее 2мм, корпуса – не менее 0,4мм, Наполнение каждой секции:  не менее 2 полок изготовленных из ЛДСП; не менее 2 крючков для одежды.</t>
  </si>
  <si>
    <t>настенная не менее 5 ячеек  изготовлена из ЛДСП (цвет: бук), все элементы  с ударопрочной кромкой, толщина не менее 2мм, размер не менее 800*700*150мм Наполнение каждой секции:  не менее 2 полок , не менее 2 крючков</t>
  </si>
  <si>
    <t xml:space="preserve">на регулируемых ножках (металлокаркас) Покрытие каркаса:  полимерно-порошковое Цвет каркаса желтый  Высота не менее 22см  не более 26 см Сидение и спинка из фанеры толщина не менее  9мм, цвет голубой
</t>
  </si>
  <si>
    <t xml:space="preserve">на регулируемых ножках (металлокаркас) Покрытие каркаса:  полимерно-порошковое Цвет каркаса желтый  Высота не менее 34см  не более 46 см Сидение и спинка из фанеры толщина не менее  9мм, цвет голубой 
</t>
  </si>
  <si>
    <t>квадратный, закругленные углы размер столешницы не менее 70*70 см, цвет: бук (либо эквивалент) Изготовлен из Ламинированной ДСП с меламиновым покрытием, торцы отделаны кромкой  толщиной не менее 2 мм, ножки регулируются высота не менее 34 см не более 46 см</t>
  </si>
  <si>
    <t>Изготовлена ДСП+фанера, выкатная 2-х уровневая с тумбой, цвет: бук, размер не менее 146,5*68,5*53,5см смСоль  йодированная, фасованная в пакеты по 1кг., ГОСТ 13830-97, цвет белый, с содержанием йодистого калия, без  комков и посторонних механических примесей, упаковка без повреждений</t>
  </si>
  <si>
    <t>в виде домика Изготовлена из Ламинированной ДСП. Кромка ПВХ: фасады – не менее 2мм, корпуса – не менее 0,4мм, состоит из не менее трех секций размер не менее 2760*366*1400мм</t>
  </si>
  <si>
    <t>Стенка под игрушки</t>
  </si>
  <si>
    <t>Набор</t>
  </si>
  <si>
    <t xml:space="preserve">Набор </t>
  </si>
  <si>
    <t xml:space="preserve">3-х секционный (цветной: красный, синий, желтый) размер не менее 900*340*1350мм Изготовлен из Ламинированной ДСП. Кромка ПВХ: фасады – не менее 2мм, корпуса – не менее 0,4мм, Наполнение каждой секции: не менее 2 полок изготовленных из ЛДСП; не менее 2 крючков для одежды.
</t>
  </si>
  <si>
    <t xml:space="preserve">детской мебели для игры «Кухня» прямая размер не менее 1300*400*1100мм Изготовлен из Ламинированной ДСП. Кромка ПВХ: фасады – не менее 2мм, корпуса – не менее 0,4мм, состоит из: -шкаф мойка ( количество не менее 1 шт), шкаф плита, ( количество не менее 1 шт), шкаф стиральная машина ( количество не менее 1 шт) , шкаф кухонный ( количество не менее 3 шт) 
</t>
  </si>
  <si>
    <t xml:space="preserve">Детской мебели для игры «Парикмахерская» Изготовлен из Ламинированной ДСП. Кромка ПВХ: фасады – не менее 2мм, корпуса – не менее 0,4мм, размер не менее 800*350*1100 мм, состоит из: стульчика ( количество не менее 1 шт), имитация зеркала ( количество не менее 1 шт),  шкаф для приборов ( количество не менее 1 шт)
</t>
  </si>
  <si>
    <t xml:space="preserve">Детской мебели для игры «спальня» Изготовлен из Ламинированной ДСП. Кромка ПВХ: фасады -толщина не менее  2мм, корпуса – толщина не менее 0,4мм, состоит из: шкаф кукольный размер не менее 440*350*730мм  ( количество не менее 1 шт), кровать кукольная размер не менее 700*420*400мм  ( количество не менее 1 шт), стол кукольный размер не менее 420*420*500мм    ( количество не менее 1 шт)
</t>
  </si>
  <si>
    <t xml:space="preserve">Детской мебели для кухни Изготовлен из фанеры, состоит из: Столик размер не менее 650*450*460 мм (количество не менее 1шт), табурет размер не менее 250*250*260мм (количество не менее 2 шт)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</si>
</sst>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1" fontId="14" fillId="0" borderId="3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left" vertical="center"/>
    </xf>
    <xf numFmtId="4" fontId="15" fillId="0" borderId="38" xfId="0" applyNumberFormat="1" applyFont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15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38" xfId="0" applyFont="1" applyBorder="1" applyAlignment="1">
      <alignment horizontal="justify" wrapText="1"/>
    </xf>
    <xf numFmtId="171" fontId="15" fillId="0" borderId="39" xfId="0" applyNumberFormat="1" applyFont="1" applyBorder="1" applyAlignment="1">
      <alignment horizontal="center" vertical="center" wrapText="1"/>
    </xf>
    <xf numFmtId="1" fontId="14" fillId="0" borderId="39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vertical="center"/>
    </xf>
    <xf numFmtId="0" fontId="18" fillId="0" borderId="0" xfId="0" applyFont="1" applyAlignment="1">
      <alignment horizontal="right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39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14" fontId="8" fillId="0" borderId="4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5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5" fillId="0" borderId="3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justify"/>
    </xf>
    <xf numFmtId="0" fontId="14" fillId="0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65" xfId="0" applyFont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8" fillId="0" borderId="65" xfId="0" applyFont="1" applyBorder="1" applyAlignment="1">
      <alignment horizontal="justify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8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1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10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">
      <c r="A2" s="199" t="s">
        <v>67</v>
      </c>
      <c r="B2" s="199"/>
      <c r="C2" s="199"/>
      <c r="D2" s="199"/>
      <c r="E2" s="199"/>
      <c r="F2" s="199"/>
      <c r="G2" s="199"/>
      <c r="H2" s="199"/>
      <c r="I2" s="1"/>
      <c r="J2" s="199" t="s">
        <v>55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96" t="s">
        <v>0</v>
      </c>
      <c r="B4" s="100" t="s">
        <v>1</v>
      </c>
      <c r="C4" s="107"/>
      <c r="D4" s="107"/>
      <c r="E4" s="107"/>
      <c r="F4" s="101"/>
      <c r="G4" s="104" t="s">
        <v>2</v>
      </c>
      <c r="H4" s="100" t="s">
        <v>1</v>
      </c>
      <c r="I4" s="107"/>
      <c r="J4" s="101"/>
      <c r="K4" s="100" t="s">
        <v>2</v>
      </c>
      <c r="L4" s="101"/>
      <c r="M4" s="100" t="s">
        <v>1</v>
      </c>
      <c r="N4" s="107"/>
      <c r="O4" s="101"/>
      <c r="P4" s="100" t="s">
        <v>2</v>
      </c>
      <c r="Q4" s="107"/>
      <c r="R4" s="107"/>
      <c r="S4" s="101"/>
      <c r="T4" s="123" t="s">
        <v>54</v>
      </c>
    </row>
    <row r="5" spans="1:20" ht="15.75" customHeight="1">
      <c r="A5" s="202"/>
      <c r="B5" s="102"/>
      <c r="C5" s="108"/>
      <c r="D5" s="108"/>
      <c r="E5" s="108"/>
      <c r="F5" s="103"/>
      <c r="G5" s="105"/>
      <c r="H5" s="102"/>
      <c r="I5" s="108"/>
      <c r="J5" s="103"/>
      <c r="K5" s="102"/>
      <c r="L5" s="103"/>
      <c r="M5" s="102"/>
      <c r="N5" s="108"/>
      <c r="O5" s="103"/>
      <c r="P5" s="109"/>
      <c r="Q5" s="110"/>
      <c r="R5" s="110"/>
      <c r="S5" s="111"/>
      <c r="T5" s="200"/>
    </row>
    <row r="6" spans="1:20" ht="15.75" thickBot="1">
      <c r="A6" s="202"/>
      <c r="B6" s="94"/>
      <c r="C6" s="95"/>
      <c r="D6" s="95"/>
      <c r="E6" s="95"/>
      <c r="F6" s="96"/>
      <c r="G6" s="105"/>
      <c r="H6" s="94"/>
      <c r="I6" s="95"/>
      <c r="J6" s="96"/>
      <c r="K6" s="102"/>
      <c r="L6" s="103"/>
      <c r="M6" s="94"/>
      <c r="N6" s="95"/>
      <c r="O6" s="96"/>
      <c r="P6" s="109"/>
      <c r="Q6" s="110"/>
      <c r="R6" s="110"/>
      <c r="S6" s="111"/>
      <c r="T6" s="200"/>
    </row>
    <row r="7" spans="1:20" ht="16.5" thickBot="1">
      <c r="A7" s="203"/>
      <c r="B7" s="97">
        <v>1</v>
      </c>
      <c r="C7" s="99"/>
      <c r="D7" s="97">
        <v>2</v>
      </c>
      <c r="E7" s="99"/>
      <c r="F7" s="24">
        <v>3</v>
      </c>
      <c r="G7" s="106"/>
      <c r="H7" s="24">
        <v>1</v>
      </c>
      <c r="I7" s="24">
        <v>2</v>
      </c>
      <c r="J7" s="24">
        <v>3</v>
      </c>
      <c r="K7" s="94"/>
      <c r="L7" s="96"/>
      <c r="M7" s="24">
        <v>1</v>
      </c>
      <c r="N7" s="24">
        <v>2</v>
      </c>
      <c r="O7" s="26">
        <v>3</v>
      </c>
      <c r="P7" s="112"/>
      <c r="Q7" s="113"/>
      <c r="R7" s="113"/>
      <c r="S7" s="114"/>
      <c r="T7" s="201"/>
    </row>
    <row r="8" spans="1:20" ht="15">
      <c r="A8" s="194" t="s">
        <v>33</v>
      </c>
      <c r="B8" s="91" t="s">
        <v>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  <c r="T8" s="115"/>
    </row>
    <row r="9" spans="1:20" ht="28.5" customHeight="1" thickBot="1">
      <c r="A9" s="195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116"/>
    </row>
    <row r="10" spans="1:20" ht="19.5" thickBot="1">
      <c r="A10" s="19" t="s">
        <v>4</v>
      </c>
      <c r="B10" s="117">
        <v>4230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25"/>
    </row>
    <row r="11" spans="1:20" ht="14.25" customHeight="1">
      <c r="A11" s="194" t="s">
        <v>34</v>
      </c>
      <c r="B11" s="91" t="s">
        <v>74</v>
      </c>
      <c r="C11" s="92"/>
      <c r="D11" s="92"/>
      <c r="E11" s="92"/>
      <c r="F11" s="92"/>
      <c r="G11" s="93"/>
      <c r="H11" s="91"/>
      <c r="I11" s="92"/>
      <c r="J11" s="92"/>
      <c r="K11" s="92"/>
      <c r="L11" s="93"/>
      <c r="M11" s="91"/>
      <c r="N11" s="92"/>
      <c r="O11" s="92"/>
      <c r="P11" s="92"/>
      <c r="Q11" s="92"/>
      <c r="R11" s="92"/>
      <c r="S11" s="93"/>
      <c r="T11" s="115"/>
    </row>
    <row r="12" spans="1:20" ht="15" customHeight="1" thickBot="1">
      <c r="A12" s="195"/>
      <c r="B12" s="94"/>
      <c r="C12" s="95"/>
      <c r="D12" s="95"/>
      <c r="E12" s="95"/>
      <c r="F12" s="95"/>
      <c r="G12" s="96"/>
      <c r="H12" s="94"/>
      <c r="I12" s="95"/>
      <c r="J12" s="95"/>
      <c r="K12" s="95"/>
      <c r="L12" s="96"/>
      <c r="M12" s="94"/>
      <c r="N12" s="95"/>
      <c r="O12" s="95"/>
      <c r="P12" s="95"/>
      <c r="Q12" s="95"/>
      <c r="R12" s="95"/>
      <c r="S12" s="96"/>
      <c r="T12" s="116"/>
    </row>
    <row r="13" spans="1:20" ht="16.5" thickBot="1">
      <c r="A13" s="19" t="s">
        <v>5</v>
      </c>
      <c r="B13" s="97">
        <v>250</v>
      </c>
      <c r="C13" s="98"/>
      <c r="D13" s="99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88">
        <f>B13*B10</f>
        <v>1057500</v>
      </c>
      <c r="C14" s="89"/>
      <c r="D14" s="90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96" t="s">
        <v>33</v>
      </c>
      <c r="B15" s="100" t="s">
        <v>58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1"/>
      <c r="T15" s="123"/>
    </row>
    <row r="16" spans="1:20" ht="15.75" thickBot="1">
      <c r="A16" s="195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  <c r="T16" s="116"/>
    </row>
    <row r="17" spans="1:20" ht="19.5" thickBot="1">
      <c r="A17" s="19" t="s">
        <v>4</v>
      </c>
      <c r="B17" s="117">
        <v>13220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25"/>
    </row>
    <row r="18" spans="1:20" ht="15">
      <c r="A18" s="194" t="s">
        <v>35</v>
      </c>
      <c r="B18" s="91" t="s">
        <v>8</v>
      </c>
      <c r="C18" s="92"/>
      <c r="D18" s="92"/>
      <c r="E18" s="92"/>
      <c r="F18" s="92"/>
      <c r="G18" s="93"/>
      <c r="H18" s="91" t="s">
        <v>9</v>
      </c>
      <c r="I18" s="92"/>
      <c r="J18" s="92"/>
      <c r="K18" s="92"/>
      <c r="L18" s="93"/>
      <c r="M18" s="91"/>
      <c r="N18" s="92"/>
      <c r="O18" s="92"/>
      <c r="P18" s="92"/>
      <c r="Q18" s="92"/>
      <c r="R18" s="92"/>
      <c r="S18" s="93"/>
      <c r="T18" s="124"/>
    </row>
    <row r="19" spans="1:20" ht="15.75" thickBot="1">
      <c r="A19" s="195"/>
      <c r="B19" s="94"/>
      <c r="C19" s="95"/>
      <c r="D19" s="95"/>
      <c r="E19" s="95"/>
      <c r="F19" s="95"/>
      <c r="G19" s="96"/>
      <c r="H19" s="94"/>
      <c r="I19" s="95"/>
      <c r="J19" s="95"/>
      <c r="K19" s="95"/>
      <c r="L19" s="96"/>
      <c r="M19" s="94"/>
      <c r="N19" s="95"/>
      <c r="O19" s="95"/>
      <c r="P19" s="95"/>
      <c r="Q19" s="95"/>
      <c r="R19" s="95"/>
      <c r="S19" s="96"/>
      <c r="T19" s="125"/>
    </row>
    <row r="20" spans="1:20" ht="16.5" thickBot="1">
      <c r="A20" s="19" t="s">
        <v>10</v>
      </c>
      <c r="B20" s="97">
        <v>300</v>
      </c>
      <c r="C20" s="99"/>
      <c r="D20" s="97">
        <v>310</v>
      </c>
      <c r="E20" s="99"/>
      <c r="F20" s="24">
        <v>275</v>
      </c>
      <c r="G20" s="29">
        <v>295</v>
      </c>
      <c r="H20" s="24"/>
      <c r="I20" s="24"/>
      <c r="J20" s="24"/>
      <c r="K20" s="130"/>
      <c r="L20" s="13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32">
        <f>B17*B20</f>
        <v>3966000</v>
      </c>
      <c r="C21" s="133"/>
      <c r="D21" s="132">
        <f>D20*B17</f>
        <v>4098200</v>
      </c>
      <c r="E21" s="13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34">
        <f>B17*K20</f>
        <v>0</v>
      </c>
      <c r="L21" s="13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96" t="s">
        <v>36</v>
      </c>
      <c r="B22" s="100" t="s">
        <v>11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36"/>
    </row>
    <row r="23" spans="1:20" ht="15.75" thickBot="1">
      <c r="A23" s="197"/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37"/>
    </row>
    <row r="24" spans="1:20" ht="15.75" thickTop="1">
      <c r="A24" s="196" t="s">
        <v>4</v>
      </c>
      <c r="B24" s="138">
        <v>2580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</row>
    <row r="25" spans="1:20" ht="1.5" customHeight="1" thickBot="1">
      <c r="A25" s="197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43"/>
      <c r="O25" s="143"/>
      <c r="P25" s="143"/>
      <c r="Q25" s="143"/>
      <c r="R25" s="143"/>
      <c r="S25" s="143"/>
      <c r="T25" s="144"/>
    </row>
    <row r="26" spans="1:20" ht="15" customHeight="1" thickTop="1">
      <c r="A26" s="196" t="s">
        <v>35</v>
      </c>
      <c r="B26" s="100" t="s">
        <v>59</v>
      </c>
      <c r="C26" s="107"/>
      <c r="D26" s="107"/>
      <c r="E26" s="107"/>
      <c r="F26" s="107"/>
      <c r="G26" s="101"/>
      <c r="H26" s="91" t="s">
        <v>9</v>
      </c>
      <c r="I26" s="92"/>
      <c r="J26" s="92"/>
      <c r="K26" s="92"/>
      <c r="L26" s="92"/>
      <c r="M26" s="147"/>
      <c r="N26" s="148"/>
      <c r="O26" s="148"/>
      <c r="P26" s="148"/>
      <c r="Q26" s="148"/>
      <c r="R26" s="148"/>
      <c r="S26" s="149"/>
      <c r="T26" s="128"/>
    </row>
    <row r="27" spans="1:20" ht="15" customHeight="1" thickBot="1">
      <c r="A27" s="197"/>
      <c r="B27" s="120"/>
      <c r="C27" s="121"/>
      <c r="D27" s="121"/>
      <c r="E27" s="121"/>
      <c r="F27" s="121"/>
      <c r="G27" s="122"/>
      <c r="H27" s="94"/>
      <c r="I27" s="95"/>
      <c r="J27" s="95"/>
      <c r="K27" s="95"/>
      <c r="L27" s="95"/>
      <c r="M27" s="150"/>
      <c r="N27" s="151"/>
      <c r="O27" s="151"/>
      <c r="P27" s="151"/>
      <c r="Q27" s="151"/>
      <c r="R27" s="151"/>
      <c r="S27" s="152"/>
      <c r="T27" s="129"/>
    </row>
    <row r="28" spans="1:20" ht="17.25" thickBot="1" thickTop="1">
      <c r="A28" s="20" t="s">
        <v>10</v>
      </c>
      <c r="B28" s="126">
        <v>160</v>
      </c>
      <c r="C28" s="127"/>
      <c r="D28" s="126">
        <v>150</v>
      </c>
      <c r="E28" s="127"/>
      <c r="F28" s="14">
        <v>0</v>
      </c>
      <c r="G28" s="34">
        <v>155</v>
      </c>
      <c r="H28" s="14"/>
      <c r="I28" s="14"/>
      <c r="J28" s="14"/>
      <c r="K28" s="157"/>
      <c r="L28" s="158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26">
        <f>B24*B28</f>
        <v>412800</v>
      </c>
      <c r="C29" s="127"/>
      <c r="D29" s="126">
        <f>D28*B24</f>
        <v>387000</v>
      </c>
      <c r="E29" s="12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7">
        <f>B24*K28</f>
        <v>0</v>
      </c>
      <c r="L29" s="158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96" t="s">
        <v>36</v>
      </c>
      <c r="B30" s="102" t="s">
        <v>12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03"/>
      <c r="T30" s="124"/>
    </row>
    <row r="31" spans="1:20" ht="15.75" thickBot="1">
      <c r="A31" s="197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46"/>
    </row>
    <row r="32" spans="1:20" ht="20.25" thickBot="1" thickTop="1">
      <c r="A32" s="20" t="s">
        <v>4</v>
      </c>
      <c r="B32" s="153">
        <v>4075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37"/>
    </row>
    <row r="33" spans="1:20" ht="15" customHeight="1" thickTop="1">
      <c r="A33" s="196" t="s">
        <v>35</v>
      </c>
      <c r="B33" s="100" t="s">
        <v>60</v>
      </c>
      <c r="C33" s="107"/>
      <c r="D33" s="107"/>
      <c r="E33" s="107"/>
      <c r="F33" s="107"/>
      <c r="G33" s="101"/>
      <c r="H33" s="159"/>
      <c r="I33" s="160"/>
      <c r="J33" s="160"/>
      <c r="K33" s="160"/>
      <c r="L33" s="161"/>
      <c r="M33" s="159"/>
      <c r="N33" s="160"/>
      <c r="O33" s="160"/>
      <c r="P33" s="160"/>
      <c r="Q33" s="160"/>
      <c r="R33" s="160"/>
      <c r="S33" s="161"/>
      <c r="T33" s="145"/>
    </row>
    <row r="34" spans="1:20" ht="15" customHeight="1" thickBot="1">
      <c r="A34" s="197"/>
      <c r="B34" s="120"/>
      <c r="C34" s="121"/>
      <c r="D34" s="121"/>
      <c r="E34" s="121"/>
      <c r="F34" s="121"/>
      <c r="G34" s="122"/>
      <c r="H34" s="162"/>
      <c r="I34" s="163"/>
      <c r="J34" s="163"/>
      <c r="K34" s="163"/>
      <c r="L34" s="164"/>
      <c r="M34" s="162"/>
      <c r="N34" s="163"/>
      <c r="O34" s="163"/>
      <c r="P34" s="163"/>
      <c r="Q34" s="163"/>
      <c r="R34" s="163"/>
      <c r="S34" s="164"/>
      <c r="T34" s="146"/>
    </row>
    <row r="35" spans="1:20" ht="17.25" thickBot="1" thickTop="1">
      <c r="A35" s="20" t="s">
        <v>10</v>
      </c>
      <c r="B35" s="126">
        <v>95</v>
      </c>
      <c r="C35" s="127"/>
      <c r="D35" s="126">
        <v>120</v>
      </c>
      <c r="E35" s="127"/>
      <c r="F35" s="14">
        <v>100</v>
      </c>
      <c r="G35" s="34">
        <v>105</v>
      </c>
      <c r="H35" s="14"/>
      <c r="I35" s="14"/>
      <c r="J35" s="14"/>
      <c r="K35" s="157"/>
      <c r="L35" s="158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26">
        <f>B35*B32</f>
        <v>387125</v>
      </c>
      <c r="C36" s="127"/>
      <c r="D36" s="126">
        <f>D35*B32</f>
        <v>489000</v>
      </c>
      <c r="E36" s="12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7">
        <f>K35*B32</f>
        <v>0</v>
      </c>
      <c r="L36" s="158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96" t="s">
        <v>36</v>
      </c>
      <c r="B37" s="100" t="s">
        <v>13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1"/>
      <c r="T37" s="145"/>
    </row>
    <row r="38" spans="1:20" ht="15.75" thickBot="1">
      <c r="A38" s="197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  <c r="T38" s="146"/>
    </row>
    <row r="39" spans="1:20" ht="20.25" thickBot="1" thickTop="1">
      <c r="A39" s="20" t="s">
        <v>4</v>
      </c>
      <c r="B39" s="153">
        <v>4300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5"/>
      <c r="T39" s="37"/>
    </row>
    <row r="40" spans="1:20" ht="0.75" customHeight="1" thickTop="1">
      <c r="A40" s="196" t="s">
        <v>35</v>
      </c>
      <c r="B40" s="100" t="s">
        <v>14</v>
      </c>
      <c r="C40" s="107"/>
      <c r="D40" s="107"/>
      <c r="E40" s="107"/>
      <c r="F40" s="107"/>
      <c r="G40" s="101"/>
      <c r="H40" s="159"/>
      <c r="I40" s="160"/>
      <c r="J40" s="160"/>
      <c r="K40" s="160"/>
      <c r="L40" s="161"/>
      <c r="M40" s="159"/>
      <c r="N40" s="160"/>
      <c r="O40" s="160"/>
      <c r="P40" s="160"/>
      <c r="Q40" s="160"/>
      <c r="R40" s="160"/>
      <c r="S40" s="161"/>
      <c r="T40" s="145"/>
    </row>
    <row r="41" spans="1:20" ht="33" customHeight="1" thickBot="1">
      <c r="A41" s="197"/>
      <c r="B41" s="120" t="s">
        <v>60</v>
      </c>
      <c r="C41" s="121"/>
      <c r="D41" s="121"/>
      <c r="E41" s="121"/>
      <c r="F41" s="121"/>
      <c r="G41" s="122"/>
      <c r="H41" s="162"/>
      <c r="I41" s="163"/>
      <c r="J41" s="163"/>
      <c r="K41" s="163"/>
      <c r="L41" s="164"/>
      <c r="M41" s="162"/>
      <c r="N41" s="163"/>
      <c r="O41" s="163"/>
      <c r="P41" s="163"/>
      <c r="Q41" s="163"/>
      <c r="R41" s="163"/>
      <c r="S41" s="164"/>
      <c r="T41" s="146"/>
    </row>
    <row r="42" spans="1:20" ht="17.25" thickBot="1" thickTop="1">
      <c r="A42" s="20" t="s">
        <v>10</v>
      </c>
      <c r="B42" s="126">
        <v>150</v>
      </c>
      <c r="C42" s="127"/>
      <c r="D42" s="126">
        <v>160</v>
      </c>
      <c r="E42" s="127"/>
      <c r="F42" s="14">
        <v>130</v>
      </c>
      <c r="G42" s="34">
        <v>146.67</v>
      </c>
      <c r="H42" s="14"/>
      <c r="I42" s="14"/>
      <c r="J42" s="14"/>
      <c r="K42" s="157"/>
      <c r="L42" s="158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26">
        <f>B42*B39</f>
        <v>645000</v>
      </c>
      <c r="C43" s="127"/>
      <c r="D43" s="126">
        <f>D42*B39</f>
        <v>688000</v>
      </c>
      <c r="E43" s="12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7">
        <v>0</v>
      </c>
      <c r="L43" s="158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96" t="s">
        <v>36</v>
      </c>
      <c r="B44" s="100" t="s">
        <v>15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1"/>
      <c r="T44" s="145"/>
    </row>
    <row r="45" spans="1:20" ht="15.75" thickBot="1">
      <c r="A45" s="197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146"/>
    </row>
    <row r="46" spans="1:20" ht="20.25" thickBot="1" thickTop="1">
      <c r="A46" s="20" t="s">
        <v>4</v>
      </c>
      <c r="B46" s="153">
        <v>1635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5"/>
      <c r="T46" s="37"/>
    </row>
    <row r="47" spans="1:20" ht="15" customHeight="1" thickTop="1">
      <c r="A47" s="196" t="s">
        <v>35</v>
      </c>
      <c r="B47" s="100" t="s">
        <v>16</v>
      </c>
      <c r="C47" s="107"/>
      <c r="D47" s="107"/>
      <c r="E47" s="107"/>
      <c r="F47" s="107"/>
      <c r="G47" s="101"/>
      <c r="H47" s="100" t="s">
        <v>69</v>
      </c>
      <c r="I47" s="107"/>
      <c r="J47" s="107"/>
      <c r="K47" s="107"/>
      <c r="L47" s="101"/>
      <c r="M47" s="165"/>
      <c r="N47" s="166"/>
      <c r="O47" s="166"/>
      <c r="P47" s="166"/>
      <c r="Q47" s="166"/>
      <c r="R47" s="166"/>
      <c r="S47" s="167"/>
      <c r="T47" s="145"/>
    </row>
    <row r="48" spans="1:20" ht="15" customHeight="1" thickBot="1">
      <c r="A48" s="197"/>
      <c r="B48" s="120"/>
      <c r="C48" s="121"/>
      <c r="D48" s="121"/>
      <c r="E48" s="121"/>
      <c r="F48" s="121"/>
      <c r="G48" s="122"/>
      <c r="H48" s="120"/>
      <c r="I48" s="121"/>
      <c r="J48" s="121"/>
      <c r="K48" s="121"/>
      <c r="L48" s="122"/>
      <c r="M48" s="168"/>
      <c r="N48" s="169"/>
      <c r="O48" s="169"/>
      <c r="P48" s="169"/>
      <c r="Q48" s="169"/>
      <c r="R48" s="169"/>
      <c r="S48" s="170"/>
      <c r="T48" s="146"/>
    </row>
    <row r="49" spans="1:20" ht="17.25" thickBot="1" thickTop="1">
      <c r="A49" s="20" t="s">
        <v>10</v>
      </c>
      <c r="B49" s="126">
        <v>290</v>
      </c>
      <c r="C49" s="127"/>
      <c r="D49" s="126">
        <v>330</v>
      </c>
      <c r="E49" s="12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7">
        <v>290</v>
      </c>
      <c r="L49" s="158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26">
        <f>B49*B46</f>
        <v>474150</v>
      </c>
      <c r="C50" s="127"/>
      <c r="D50" s="126">
        <f>D49*B46</f>
        <v>539550</v>
      </c>
      <c r="E50" s="12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7">
        <f>K49*B46</f>
        <v>474150</v>
      </c>
      <c r="L50" s="158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96" t="s">
        <v>36</v>
      </c>
      <c r="B51" s="100" t="s">
        <v>17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1"/>
      <c r="T51" s="145"/>
    </row>
    <row r="52" spans="1:20" ht="15.75" thickBot="1">
      <c r="A52" s="197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2"/>
      <c r="T52" s="146"/>
    </row>
    <row r="53" spans="1:20" ht="20.25" thickBot="1" thickTop="1">
      <c r="A53" s="20" t="s">
        <v>4</v>
      </c>
      <c r="B53" s="153">
        <v>2064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5"/>
      <c r="T53" s="37"/>
    </row>
    <row r="54" spans="1:20" ht="15" customHeight="1" thickTop="1">
      <c r="A54" s="196" t="s">
        <v>35</v>
      </c>
      <c r="B54" s="100" t="s">
        <v>8</v>
      </c>
      <c r="C54" s="107"/>
      <c r="D54" s="107"/>
      <c r="E54" s="107"/>
      <c r="F54" s="107"/>
      <c r="G54" s="101"/>
      <c r="H54" s="100" t="s">
        <v>69</v>
      </c>
      <c r="I54" s="107"/>
      <c r="J54" s="107"/>
      <c r="K54" s="107"/>
      <c r="L54" s="101"/>
      <c r="M54" s="165"/>
      <c r="N54" s="166"/>
      <c r="O54" s="166"/>
      <c r="P54" s="166"/>
      <c r="Q54" s="166"/>
      <c r="R54" s="166"/>
      <c r="S54" s="167"/>
      <c r="T54" s="145"/>
    </row>
    <row r="55" spans="1:20" ht="15" customHeight="1" thickBot="1">
      <c r="A55" s="197"/>
      <c r="B55" s="120"/>
      <c r="C55" s="121"/>
      <c r="D55" s="121"/>
      <c r="E55" s="121"/>
      <c r="F55" s="121"/>
      <c r="G55" s="122"/>
      <c r="H55" s="120"/>
      <c r="I55" s="121"/>
      <c r="J55" s="121"/>
      <c r="K55" s="121"/>
      <c r="L55" s="122"/>
      <c r="M55" s="168"/>
      <c r="N55" s="169"/>
      <c r="O55" s="169"/>
      <c r="P55" s="169"/>
      <c r="Q55" s="169"/>
      <c r="R55" s="169"/>
      <c r="S55" s="170"/>
      <c r="T55" s="146"/>
    </row>
    <row r="56" spans="1:20" ht="17.25" thickBot="1" thickTop="1">
      <c r="A56" s="20" t="s">
        <v>10</v>
      </c>
      <c r="B56" s="126">
        <v>290</v>
      </c>
      <c r="C56" s="127"/>
      <c r="D56" s="126">
        <v>320</v>
      </c>
      <c r="E56" s="127"/>
      <c r="F56" s="14">
        <v>270</v>
      </c>
      <c r="G56" s="34">
        <v>293.33</v>
      </c>
      <c r="H56" s="14"/>
      <c r="I56" s="14">
        <v>0</v>
      </c>
      <c r="J56" s="14"/>
      <c r="K56" s="157">
        <v>0</v>
      </c>
      <c r="L56" s="158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26">
        <f>B56*B53</f>
        <v>598560</v>
      </c>
      <c r="C57" s="127"/>
      <c r="D57" s="126">
        <f>D56*B53</f>
        <v>660480</v>
      </c>
      <c r="E57" s="12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7">
        <f>K56*B53</f>
        <v>0</v>
      </c>
      <c r="L57" s="158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76"/>
      <c r="C58" s="177"/>
      <c r="D58" s="176"/>
      <c r="E58" s="177"/>
      <c r="F58" s="56"/>
      <c r="G58" s="56"/>
      <c r="H58" s="56"/>
      <c r="I58" s="56"/>
      <c r="J58" s="56"/>
      <c r="K58" s="176"/>
      <c r="L58" s="177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6"/>
      <c r="C59" s="127"/>
      <c r="D59" s="174"/>
      <c r="E59" s="175"/>
      <c r="F59" s="14"/>
      <c r="G59" s="14"/>
      <c r="H59" s="44"/>
      <c r="I59" s="44"/>
      <c r="J59" s="14"/>
      <c r="K59" s="174"/>
      <c r="L59" s="175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96" t="s">
        <v>37</v>
      </c>
      <c r="B60" s="171">
        <f>B57+B50+B43+B36+B29+B21+B14</f>
        <v>7541135</v>
      </c>
      <c r="C60" s="167"/>
      <c r="D60" s="171">
        <f>D57+D50+D43+D36+D29+D21+E14</f>
        <v>8004330</v>
      </c>
      <c r="E60" s="167"/>
      <c r="F60" s="172">
        <f>F57+F50+F43+F36+F29+F21+F14</f>
        <v>6674580</v>
      </c>
      <c r="G60" s="172">
        <f>G57+G50+G43+G36+G29+G21+G14</f>
        <v>7540003.220000001</v>
      </c>
      <c r="H60" s="172">
        <f>H57+H50+H43+H36+H29+H21+H14</f>
        <v>474150</v>
      </c>
      <c r="I60" s="172">
        <f>I57+I50+I43+I36+I29+I21+I14</f>
        <v>0</v>
      </c>
      <c r="J60" s="172">
        <f>J57+J50+J43+J36+J29+J21+J14</f>
        <v>474150</v>
      </c>
      <c r="K60" s="171">
        <f>K57+K50+K43+K36+K29+K21+L14</f>
        <v>474150</v>
      </c>
      <c r="L60" s="167"/>
      <c r="M60" s="172">
        <v>0</v>
      </c>
      <c r="N60" s="172">
        <v>0</v>
      </c>
      <c r="O60" s="171">
        <f>O14</f>
        <v>0</v>
      </c>
      <c r="P60" s="166"/>
      <c r="Q60" s="166"/>
      <c r="R60" s="167"/>
      <c r="S60" s="172">
        <v>0</v>
      </c>
      <c r="T60" s="178">
        <f>T57+T50+T43+T36+T29+T21+T14</f>
        <v>7533607</v>
      </c>
    </row>
    <row r="61" spans="1:20" ht="15.75" thickBot="1">
      <c r="A61" s="197"/>
      <c r="B61" s="168"/>
      <c r="C61" s="170"/>
      <c r="D61" s="168"/>
      <c r="E61" s="170"/>
      <c r="F61" s="173"/>
      <c r="G61" s="173"/>
      <c r="H61" s="173"/>
      <c r="I61" s="173"/>
      <c r="J61" s="173"/>
      <c r="K61" s="168"/>
      <c r="L61" s="170"/>
      <c r="M61" s="173"/>
      <c r="N61" s="173"/>
      <c r="O61" s="168"/>
      <c r="P61" s="169"/>
      <c r="Q61" s="169"/>
      <c r="R61" s="170"/>
      <c r="S61" s="173"/>
      <c r="T61" s="146"/>
    </row>
    <row r="62" spans="1:20" ht="30.75" customHeight="1" thickTop="1">
      <c r="A62" s="196" t="s">
        <v>20</v>
      </c>
      <c r="B62" s="181">
        <v>40578</v>
      </c>
      <c r="C62" s="204"/>
      <c r="D62" s="181">
        <v>40578</v>
      </c>
      <c r="E62" s="204"/>
      <c r="F62" s="179">
        <v>40578</v>
      </c>
      <c r="G62" s="185"/>
      <c r="H62" s="179">
        <v>40578</v>
      </c>
      <c r="I62" s="179">
        <v>40578</v>
      </c>
      <c r="J62" s="179">
        <v>40578</v>
      </c>
      <c r="K62" s="48"/>
      <c r="L62" s="161"/>
      <c r="M62" s="179"/>
      <c r="N62" s="179"/>
      <c r="O62" s="181"/>
      <c r="P62" s="160"/>
      <c r="Q62" s="160"/>
      <c r="R62" s="161"/>
      <c r="S62" s="185"/>
      <c r="T62" s="123"/>
    </row>
    <row r="63" spans="1:20" ht="15.75" thickBot="1">
      <c r="A63" s="211"/>
      <c r="B63" s="205"/>
      <c r="C63" s="206"/>
      <c r="D63" s="205"/>
      <c r="E63" s="206"/>
      <c r="F63" s="207"/>
      <c r="G63" s="180"/>
      <c r="H63" s="180"/>
      <c r="I63" s="180"/>
      <c r="J63" s="180"/>
      <c r="K63" s="49"/>
      <c r="L63" s="184"/>
      <c r="M63" s="180"/>
      <c r="N63" s="180"/>
      <c r="O63" s="182"/>
      <c r="P63" s="183"/>
      <c r="Q63" s="183"/>
      <c r="R63" s="184"/>
      <c r="S63" s="180"/>
      <c r="T63" s="188"/>
    </row>
    <row r="64" spans="1:20" ht="15" customHeight="1" thickTop="1">
      <c r="A64" s="196" t="s">
        <v>21</v>
      </c>
      <c r="B64" s="159" t="s">
        <v>73</v>
      </c>
      <c r="C64" s="161"/>
      <c r="D64" s="159" t="s">
        <v>73</v>
      </c>
      <c r="E64" s="161"/>
      <c r="F64" s="185" t="s">
        <v>73</v>
      </c>
      <c r="G64" s="185"/>
      <c r="H64" s="185" t="s">
        <v>73</v>
      </c>
      <c r="I64" s="185" t="s">
        <v>73</v>
      </c>
      <c r="J64" s="185" t="s">
        <v>73</v>
      </c>
      <c r="K64" s="159"/>
      <c r="L64" s="161"/>
      <c r="M64" s="185"/>
      <c r="N64" s="185"/>
      <c r="O64" s="159"/>
      <c r="P64" s="160"/>
      <c r="Q64" s="160"/>
      <c r="R64" s="161"/>
      <c r="S64" s="185"/>
      <c r="T64" s="123"/>
    </row>
    <row r="65" spans="1:20" ht="39.75" customHeight="1" thickBot="1">
      <c r="A65" s="211"/>
      <c r="B65" s="162"/>
      <c r="C65" s="164"/>
      <c r="D65" s="162"/>
      <c r="E65" s="164"/>
      <c r="F65" s="180"/>
      <c r="G65" s="189"/>
      <c r="H65" s="180"/>
      <c r="I65" s="180"/>
      <c r="J65" s="180"/>
      <c r="K65" s="162"/>
      <c r="L65" s="164"/>
      <c r="M65" s="180"/>
      <c r="N65" s="180"/>
      <c r="O65" s="182"/>
      <c r="P65" s="183"/>
      <c r="Q65" s="183"/>
      <c r="R65" s="184"/>
      <c r="S65" s="189"/>
      <c r="T65" s="190"/>
    </row>
    <row r="66" spans="1:20" ht="46.5" customHeight="1" thickTop="1">
      <c r="A66" s="215" t="s">
        <v>22</v>
      </c>
      <c r="B66" s="216"/>
      <c r="C66" s="100" t="s">
        <v>23</v>
      </c>
      <c r="D66" s="107"/>
      <c r="E66" s="107"/>
      <c r="F66" s="107"/>
      <c r="G66" s="101"/>
      <c r="H66" s="100" t="s">
        <v>38</v>
      </c>
      <c r="I66" s="221"/>
      <c r="J66" s="221"/>
      <c r="K66" s="221"/>
      <c r="L66" s="221"/>
      <c r="M66" s="221"/>
      <c r="N66" s="221"/>
      <c r="O66" s="222"/>
      <c r="P66" s="5"/>
      <c r="Q66" s="6"/>
      <c r="R66" s="7"/>
      <c r="S66" s="8"/>
      <c r="T66" s="8"/>
    </row>
    <row r="67" spans="1:20" ht="16.5" thickBot="1">
      <c r="A67" s="217"/>
      <c r="B67" s="218"/>
      <c r="C67" s="94"/>
      <c r="D67" s="95"/>
      <c r="E67" s="95"/>
      <c r="F67" s="95"/>
      <c r="G67" s="96"/>
      <c r="H67" s="223"/>
      <c r="I67" s="224"/>
      <c r="J67" s="224"/>
      <c r="K67" s="224"/>
      <c r="L67" s="224"/>
      <c r="M67" s="224"/>
      <c r="N67" s="224"/>
      <c r="O67" s="225"/>
      <c r="P67" s="9"/>
      <c r="Q67" s="10"/>
      <c r="R67" s="3"/>
      <c r="S67" s="2"/>
      <c r="T67" s="2"/>
    </row>
    <row r="68" spans="1:20" ht="16.5" thickBot="1">
      <c r="A68" s="191" t="s">
        <v>26</v>
      </c>
      <c r="B68" s="198"/>
      <c r="C68" s="212" t="s">
        <v>27</v>
      </c>
      <c r="D68" s="213"/>
      <c r="E68" s="213"/>
      <c r="F68" s="213"/>
      <c r="G68" s="214"/>
      <c r="H68" s="191" t="s">
        <v>28</v>
      </c>
      <c r="I68" s="192"/>
      <c r="J68" s="192"/>
      <c r="K68" s="192"/>
      <c r="L68" s="192"/>
      <c r="M68" s="192"/>
      <c r="N68" s="192"/>
      <c r="O68" s="193"/>
      <c r="P68" s="11"/>
      <c r="Q68" s="12"/>
      <c r="R68" s="186"/>
      <c r="S68" s="187"/>
      <c r="T68" s="187"/>
    </row>
    <row r="69" spans="1:20" ht="16.5" thickBot="1">
      <c r="A69" s="191" t="s">
        <v>29</v>
      </c>
      <c r="B69" s="198"/>
      <c r="C69" s="208" t="s">
        <v>66</v>
      </c>
      <c r="D69" s="209"/>
      <c r="E69" s="209"/>
      <c r="F69" s="209"/>
      <c r="G69" s="210"/>
      <c r="H69" s="191" t="s">
        <v>56</v>
      </c>
      <c r="I69" s="192"/>
      <c r="J69" s="192"/>
      <c r="K69" s="192"/>
      <c r="L69" s="192"/>
      <c r="M69" s="192"/>
      <c r="N69" s="192"/>
      <c r="O69" s="193"/>
      <c r="P69" s="11"/>
      <c r="Q69" s="12"/>
      <c r="R69" s="186"/>
      <c r="S69" s="187"/>
      <c r="T69" s="187"/>
    </row>
    <row r="70" spans="1:20" ht="16.5" customHeight="1" thickBot="1">
      <c r="A70" s="191" t="s">
        <v>30</v>
      </c>
      <c r="B70" s="198"/>
      <c r="C70" s="212" t="s">
        <v>31</v>
      </c>
      <c r="D70" s="213"/>
      <c r="E70" s="213"/>
      <c r="F70" s="213"/>
      <c r="G70" s="214"/>
      <c r="H70" s="191" t="s">
        <v>32</v>
      </c>
      <c r="I70" s="192"/>
      <c r="J70" s="192"/>
      <c r="K70" s="192"/>
      <c r="L70" s="192"/>
      <c r="M70" s="192"/>
      <c r="N70" s="192"/>
      <c r="O70" s="193"/>
      <c r="P70" s="11"/>
      <c r="Q70" s="12"/>
      <c r="R70" s="186"/>
      <c r="S70" s="187"/>
      <c r="T70" s="187"/>
    </row>
    <row r="72" spans="1:6" ht="15">
      <c r="A72" s="219" t="s">
        <v>71</v>
      </c>
      <c r="B72" s="219"/>
      <c r="C72" s="219"/>
      <c r="D72" s="219"/>
      <c r="E72" s="219"/>
      <c r="F72" s="219"/>
    </row>
    <row r="73" spans="1:8" ht="22.5" customHeight="1">
      <c r="A73" s="219" t="s">
        <v>68</v>
      </c>
      <c r="B73" s="219"/>
      <c r="C73" s="219"/>
      <c r="D73" s="219"/>
      <c r="E73" s="219"/>
      <c r="F73" s="219"/>
      <c r="G73" s="219"/>
      <c r="H73" s="219"/>
    </row>
    <row r="74" spans="1:8" ht="39" customHeight="1">
      <c r="A74" s="220" t="s">
        <v>75</v>
      </c>
      <c r="B74" s="219"/>
      <c r="C74" s="219"/>
      <c r="D74" s="219"/>
      <c r="E74" s="219"/>
      <c r="F74" s="219"/>
      <c r="G74" s="219"/>
      <c r="H74" s="219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L62:L63"/>
    <mergeCell ref="J64:J65"/>
    <mergeCell ref="I62:I63"/>
    <mergeCell ref="J62:J63"/>
    <mergeCell ref="K64:L65"/>
    <mergeCell ref="I64:I65"/>
    <mergeCell ref="A69:B69"/>
    <mergeCell ref="C69:G69"/>
    <mergeCell ref="A62:A63"/>
    <mergeCell ref="C66:G67"/>
    <mergeCell ref="G62:G63"/>
    <mergeCell ref="C68:G68"/>
    <mergeCell ref="A64:A65"/>
    <mergeCell ref="B64:C65"/>
    <mergeCell ref="A68:B68"/>
    <mergeCell ref="A66:B67"/>
    <mergeCell ref="B41:G41"/>
    <mergeCell ref="D28:E28"/>
    <mergeCell ref="H60:H61"/>
    <mergeCell ref="B59:C59"/>
    <mergeCell ref="B62:C63"/>
    <mergeCell ref="D62:E63"/>
    <mergeCell ref="F62:F63"/>
    <mergeCell ref="B57:C57"/>
    <mergeCell ref="D57:E57"/>
    <mergeCell ref="B60:C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40:G40"/>
    <mergeCell ref="A70:B70"/>
    <mergeCell ref="B51:S52"/>
    <mergeCell ref="D49:E49"/>
    <mergeCell ref="K49:L49"/>
    <mergeCell ref="B50:C50"/>
    <mergeCell ref="D60:E61"/>
    <mergeCell ref="J60:J61"/>
    <mergeCell ref="I60:I61"/>
    <mergeCell ref="B58:C58"/>
    <mergeCell ref="G64:G65"/>
    <mergeCell ref="B49:C49"/>
    <mergeCell ref="A44:A45"/>
    <mergeCell ref="A47:A48"/>
    <mergeCell ref="A51:A52"/>
    <mergeCell ref="D50:E50"/>
    <mergeCell ref="A60:A61"/>
    <mergeCell ref="D58:E58"/>
    <mergeCell ref="D56:E56"/>
    <mergeCell ref="A54:A55"/>
    <mergeCell ref="K50:L50"/>
    <mergeCell ref="A26:A27"/>
    <mergeCell ref="A40:A41"/>
    <mergeCell ref="A30:A31"/>
    <mergeCell ref="A33:A34"/>
    <mergeCell ref="A37:A38"/>
    <mergeCell ref="D42:E42"/>
    <mergeCell ref="K42:L42"/>
    <mergeCell ref="B43:C43"/>
    <mergeCell ref="B39:S39"/>
    <mergeCell ref="A8:A9"/>
    <mergeCell ref="A11:A12"/>
    <mergeCell ref="A15:A16"/>
    <mergeCell ref="A18:A19"/>
    <mergeCell ref="A22:A23"/>
    <mergeCell ref="A24:A25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T37:T38"/>
    <mergeCell ref="B37:S38"/>
    <mergeCell ref="B35:C35"/>
    <mergeCell ref="D43:E43"/>
    <mergeCell ref="K43:L43"/>
    <mergeCell ref="B42:C42"/>
    <mergeCell ref="H40:L41"/>
    <mergeCell ref="M40:S41"/>
    <mergeCell ref="T40:T41"/>
    <mergeCell ref="D35:E35"/>
    <mergeCell ref="K35:L35"/>
    <mergeCell ref="D36:E36"/>
    <mergeCell ref="K36:L36"/>
    <mergeCell ref="B33:G34"/>
    <mergeCell ref="H33:L34"/>
    <mergeCell ref="M33:S34"/>
    <mergeCell ref="B36:C36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K4:L7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8" t="s">
        <v>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ht="15.75" thickBot="1">
      <c r="A2" s="269" t="s">
        <v>53</v>
      </c>
      <c r="B2" s="270"/>
      <c r="C2" s="270"/>
      <c r="D2" s="270"/>
      <c r="E2" s="270"/>
      <c r="F2" s="270"/>
      <c r="G2" s="270"/>
      <c r="L2" s="269" t="s">
        <v>55</v>
      </c>
      <c r="M2" s="269"/>
      <c r="N2" s="269"/>
      <c r="O2" s="269"/>
      <c r="P2" s="269"/>
      <c r="Q2" s="269"/>
      <c r="R2" s="269"/>
    </row>
    <row r="3" spans="1:18" ht="15.75" customHeight="1" thickTop="1">
      <c r="A3" s="196" t="s">
        <v>0</v>
      </c>
      <c r="B3" s="100" t="s">
        <v>1</v>
      </c>
      <c r="C3" s="107"/>
      <c r="D3" s="107"/>
      <c r="E3" s="107"/>
      <c r="F3" s="101"/>
      <c r="G3" s="104" t="s">
        <v>2</v>
      </c>
      <c r="H3" s="100" t="s">
        <v>1</v>
      </c>
      <c r="I3" s="107"/>
      <c r="J3" s="101"/>
      <c r="K3" s="100" t="s">
        <v>2</v>
      </c>
      <c r="L3" s="101"/>
      <c r="M3" s="100" t="s">
        <v>1</v>
      </c>
      <c r="N3" s="107"/>
      <c r="O3" s="107"/>
      <c r="P3" s="101"/>
      <c r="Q3" s="104" t="s">
        <v>2</v>
      </c>
      <c r="R3" s="123" t="s">
        <v>40</v>
      </c>
    </row>
    <row r="4" spans="1:18" ht="15.75" customHeight="1" thickBot="1">
      <c r="A4" s="202"/>
      <c r="B4" s="94"/>
      <c r="C4" s="95"/>
      <c r="D4" s="95"/>
      <c r="E4" s="95"/>
      <c r="F4" s="96"/>
      <c r="G4" s="105"/>
      <c r="H4" s="94"/>
      <c r="I4" s="95"/>
      <c r="J4" s="96"/>
      <c r="K4" s="102"/>
      <c r="L4" s="103"/>
      <c r="M4" s="94"/>
      <c r="N4" s="95"/>
      <c r="O4" s="95"/>
      <c r="P4" s="96"/>
      <c r="Q4" s="237"/>
      <c r="R4" s="235"/>
    </row>
    <row r="5" spans="1:18" ht="16.5" thickBot="1">
      <c r="A5" s="203"/>
      <c r="B5" s="26">
        <v>1</v>
      </c>
      <c r="C5" s="28"/>
      <c r="D5" s="97">
        <v>2</v>
      </c>
      <c r="E5" s="99"/>
      <c r="F5" s="24">
        <v>3</v>
      </c>
      <c r="G5" s="106"/>
      <c r="H5" s="24">
        <v>1</v>
      </c>
      <c r="I5" s="24">
        <v>2</v>
      </c>
      <c r="J5" s="24">
        <v>3</v>
      </c>
      <c r="K5" s="94"/>
      <c r="L5" s="96"/>
      <c r="M5" s="26">
        <v>1</v>
      </c>
      <c r="N5" s="28"/>
      <c r="O5" s="24">
        <v>2</v>
      </c>
      <c r="P5" s="24">
        <v>3</v>
      </c>
      <c r="Q5" s="238"/>
      <c r="R5" s="236"/>
    </row>
    <row r="6" spans="1:18" ht="15">
      <c r="A6" s="194" t="s">
        <v>36</v>
      </c>
      <c r="B6" s="229" t="s">
        <v>41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228"/>
    </row>
    <row r="7" spans="1:18" ht="15.75" thickBot="1">
      <c r="A7" s="195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227"/>
    </row>
    <row r="8" spans="1:18" ht="17.25" thickBot="1">
      <c r="A8" s="19" t="s">
        <v>42</v>
      </c>
      <c r="B8" s="97">
        <v>395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  <c r="R8" s="40"/>
    </row>
    <row r="9" spans="1:18" ht="15">
      <c r="A9" s="194" t="s">
        <v>35</v>
      </c>
      <c r="B9" s="229" t="s">
        <v>61</v>
      </c>
      <c r="C9" s="230"/>
      <c r="D9" s="230"/>
      <c r="E9" s="230"/>
      <c r="F9" s="230"/>
      <c r="G9" s="231"/>
      <c r="H9" s="229"/>
      <c r="I9" s="230"/>
      <c r="J9" s="230"/>
      <c r="K9" s="230"/>
      <c r="L9" s="231"/>
      <c r="M9" s="229"/>
      <c r="N9" s="230"/>
      <c r="O9" s="230"/>
      <c r="P9" s="230"/>
      <c r="Q9" s="231"/>
      <c r="R9" s="228"/>
    </row>
    <row r="10" spans="1:18" ht="15.75" thickBot="1">
      <c r="A10" s="195"/>
      <c r="B10" s="232" t="s">
        <v>62</v>
      </c>
      <c r="C10" s="233"/>
      <c r="D10" s="233"/>
      <c r="E10" s="233"/>
      <c r="F10" s="233"/>
      <c r="G10" s="234"/>
      <c r="H10" s="232"/>
      <c r="I10" s="233"/>
      <c r="J10" s="233"/>
      <c r="K10" s="233"/>
      <c r="L10" s="234"/>
      <c r="M10" s="232"/>
      <c r="N10" s="233"/>
      <c r="O10" s="233"/>
      <c r="P10" s="233"/>
      <c r="Q10" s="234"/>
      <c r="R10" s="227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97"/>
      <c r="O11" s="99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32"/>
      <c r="O12" s="133"/>
      <c r="P12" s="14"/>
      <c r="Q12" s="34"/>
      <c r="R12" s="43">
        <f>R11*B8</f>
        <v>66360</v>
      </c>
    </row>
    <row r="13" spans="1:18" ht="15.75" thickTop="1">
      <c r="A13" s="196" t="s">
        <v>36</v>
      </c>
      <c r="B13" s="159" t="s">
        <v>43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  <c r="R13" s="226"/>
    </row>
    <row r="14" spans="1:18" ht="15.75" thickBot="1">
      <c r="A14" s="195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227"/>
    </row>
    <row r="15" spans="1:18" ht="17.25" thickBot="1">
      <c r="A15" s="19" t="s">
        <v>42</v>
      </c>
      <c r="B15" s="97">
        <v>11885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40"/>
    </row>
    <row r="16" spans="1:18" ht="14.25" customHeight="1" thickTop="1">
      <c r="A16" s="194" t="s">
        <v>35</v>
      </c>
      <c r="B16" s="91" t="s">
        <v>44</v>
      </c>
      <c r="C16" s="92"/>
      <c r="D16" s="92"/>
      <c r="E16" s="92"/>
      <c r="F16" s="92"/>
      <c r="G16" s="93"/>
      <c r="H16" s="91"/>
      <c r="I16" s="92"/>
      <c r="J16" s="92"/>
      <c r="K16" s="92"/>
      <c r="L16" s="93"/>
      <c r="M16" s="100"/>
      <c r="N16" s="107"/>
      <c r="O16" s="107"/>
      <c r="P16" s="107"/>
      <c r="Q16" s="101"/>
      <c r="R16" s="228"/>
    </row>
    <row r="17" spans="1:18" ht="15" customHeight="1" thickBot="1">
      <c r="A17" s="195"/>
      <c r="B17" s="94"/>
      <c r="C17" s="95"/>
      <c r="D17" s="95"/>
      <c r="E17" s="95"/>
      <c r="F17" s="95"/>
      <c r="G17" s="96"/>
      <c r="H17" s="94"/>
      <c r="I17" s="95"/>
      <c r="J17" s="95"/>
      <c r="K17" s="95"/>
      <c r="L17" s="96"/>
      <c r="M17" s="120"/>
      <c r="N17" s="121"/>
      <c r="O17" s="121"/>
      <c r="P17" s="121"/>
      <c r="Q17" s="122"/>
      <c r="R17" s="227"/>
    </row>
    <row r="18" spans="1:18" ht="17.25" thickBot="1">
      <c r="A18" s="19" t="s">
        <v>10</v>
      </c>
      <c r="B18" s="26">
        <v>38</v>
      </c>
      <c r="C18" s="28"/>
      <c r="D18" s="97">
        <v>40</v>
      </c>
      <c r="E18" s="99"/>
      <c r="F18" s="24">
        <v>40</v>
      </c>
      <c r="G18" s="29">
        <v>39.33</v>
      </c>
      <c r="H18" s="24"/>
      <c r="I18" s="24"/>
      <c r="J18" s="24"/>
      <c r="K18" s="239"/>
      <c r="L18" s="240"/>
      <c r="M18" s="24"/>
      <c r="N18" s="97"/>
      <c r="O18" s="99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32">
        <f>D18*B15</f>
        <v>475400</v>
      </c>
      <c r="E19" s="133"/>
      <c r="F19" s="14">
        <f>F18*B15</f>
        <v>475400</v>
      </c>
      <c r="G19" s="34">
        <f>G18*B15</f>
        <v>467437.05</v>
      </c>
      <c r="H19" s="14"/>
      <c r="I19" s="14"/>
      <c r="J19" s="14"/>
      <c r="K19" s="134"/>
      <c r="L19" s="135"/>
      <c r="M19" s="14"/>
      <c r="N19" s="132"/>
      <c r="O19" s="133"/>
      <c r="P19" s="14"/>
      <c r="Q19" s="14"/>
      <c r="R19" s="43">
        <f>R18*B15</f>
        <v>463515</v>
      </c>
    </row>
    <row r="20" spans="1:18" ht="15.75" thickTop="1">
      <c r="A20" s="196" t="s">
        <v>36</v>
      </c>
      <c r="B20" s="159" t="s">
        <v>45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23"/>
    </row>
    <row r="21" spans="1:18" ht="15.75" thickBot="1">
      <c r="A21" s="197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4"/>
      <c r="R21" s="190"/>
    </row>
    <row r="22" spans="1:18" ht="18" thickBot="1" thickTop="1">
      <c r="A22" s="20" t="s">
        <v>42</v>
      </c>
      <c r="B22" s="174">
        <v>4820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175"/>
      <c r="R22" s="43"/>
    </row>
    <row r="23" spans="1:18" ht="16.5" thickTop="1">
      <c r="A23" s="196" t="s">
        <v>35</v>
      </c>
      <c r="B23" s="100" t="s">
        <v>70</v>
      </c>
      <c r="C23" s="107"/>
      <c r="D23" s="107"/>
      <c r="E23" s="107"/>
      <c r="F23" s="107"/>
      <c r="G23" s="101"/>
      <c r="H23" s="100"/>
      <c r="I23" s="107"/>
      <c r="J23" s="107"/>
      <c r="K23" s="107"/>
      <c r="L23" s="101"/>
      <c r="M23" s="100"/>
      <c r="N23" s="107"/>
      <c r="O23" s="107"/>
      <c r="P23" s="107"/>
      <c r="Q23" s="101"/>
      <c r="R23" s="226"/>
    </row>
    <row r="24" spans="1:18" ht="16.5" thickBot="1">
      <c r="A24" s="197"/>
      <c r="B24" s="120"/>
      <c r="C24" s="121"/>
      <c r="D24" s="121"/>
      <c r="E24" s="121"/>
      <c r="F24" s="121"/>
      <c r="G24" s="122"/>
      <c r="H24" s="120"/>
      <c r="I24" s="121"/>
      <c r="J24" s="121"/>
      <c r="K24" s="121"/>
      <c r="L24" s="122"/>
      <c r="M24" s="120"/>
      <c r="N24" s="121"/>
      <c r="O24" s="121"/>
      <c r="P24" s="121"/>
      <c r="Q24" s="122"/>
      <c r="R24" s="241"/>
    </row>
    <row r="25" spans="1:18" ht="18" thickBot="1" thickTop="1">
      <c r="A25" s="20" t="s">
        <v>10</v>
      </c>
      <c r="B25" s="14">
        <v>45</v>
      </c>
      <c r="C25" s="126">
        <v>32</v>
      </c>
      <c r="D25" s="12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57"/>
      <c r="L25" s="158"/>
      <c r="M25" s="14"/>
      <c r="N25" s="126"/>
      <c r="O25" s="12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6">
        <f>E25*B22</f>
        <v>183160</v>
      </c>
      <c r="E26" s="12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7">
        <f>K25*B22</f>
        <v>0</v>
      </c>
      <c r="L26" s="158"/>
      <c r="M26" s="14"/>
      <c r="N26" s="126"/>
      <c r="O26" s="127"/>
      <c r="P26" s="14"/>
      <c r="Q26" s="34"/>
      <c r="R26" s="43">
        <f>R25*B22</f>
        <v>207260</v>
      </c>
    </row>
    <row r="27" spans="1:18" ht="15.75" thickTop="1">
      <c r="A27" s="196" t="s">
        <v>36</v>
      </c>
      <c r="B27" s="100" t="s">
        <v>46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1"/>
      <c r="R27" s="226"/>
    </row>
    <row r="28" spans="1:18" ht="15.75" thickBot="1">
      <c r="A28" s="197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241"/>
    </row>
    <row r="29" spans="1:18" ht="18" thickBot="1" thickTop="1">
      <c r="A29" s="20" t="s">
        <v>42</v>
      </c>
      <c r="B29" s="174">
        <v>1400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175"/>
      <c r="R29" s="43"/>
    </row>
    <row r="30" spans="1:18" ht="15" customHeight="1" thickTop="1">
      <c r="A30" s="196" t="s">
        <v>35</v>
      </c>
      <c r="B30" s="100" t="s">
        <v>65</v>
      </c>
      <c r="C30" s="107"/>
      <c r="D30" s="107"/>
      <c r="E30" s="107"/>
      <c r="F30" s="107"/>
      <c r="G30" s="101"/>
      <c r="H30" s="159" t="s">
        <v>63</v>
      </c>
      <c r="I30" s="160"/>
      <c r="J30" s="160"/>
      <c r="K30" s="160"/>
      <c r="L30" s="161"/>
      <c r="M30" s="159"/>
      <c r="N30" s="160"/>
      <c r="O30" s="160"/>
      <c r="P30" s="160"/>
      <c r="Q30" s="161"/>
      <c r="R30" s="226"/>
    </row>
    <row r="31" spans="1:18" ht="15" customHeight="1" thickBot="1">
      <c r="A31" s="197"/>
      <c r="B31" s="120"/>
      <c r="C31" s="121"/>
      <c r="D31" s="121"/>
      <c r="E31" s="121"/>
      <c r="F31" s="121"/>
      <c r="G31" s="122"/>
      <c r="H31" s="162"/>
      <c r="I31" s="163"/>
      <c r="J31" s="163"/>
      <c r="K31" s="163"/>
      <c r="L31" s="164"/>
      <c r="M31" s="162"/>
      <c r="N31" s="163"/>
      <c r="O31" s="163"/>
      <c r="P31" s="163"/>
      <c r="Q31" s="164"/>
      <c r="R31" s="241"/>
    </row>
    <row r="32" spans="1:18" ht="18" thickBot="1" thickTop="1">
      <c r="A32" s="20" t="s">
        <v>10</v>
      </c>
      <c r="B32" s="38">
        <v>280</v>
      </c>
      <c r="C32" s="36"/>
      <c r="D32" s="126">
        <v>342</v>
      </c>
      <c r="E32" s="12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7">
        <v>313</v>
      </c>
      <c r="L32" s="158"/>
      <c r="M32" s="14"/>
      <c r="N32" s="126"/>
      <c r="O32" s="12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6">
        <f>D32*B29</f>
        <v>478800</v>
      </c>
      <c r="E33" s="12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7">
        <f>K32*B29</f>
        <v>438200</v>
      </c>
      <c r="L33" s="158"/>
      <c r="M33" s="14"/>
      <c r="N33" s="126"/>
      <c r="O33" s="127"/>
      <c r="P33" s="14"/>
      <c r="Q33" s="34"/>
      <c r="R33" s="43">
        <f>R32*B29</f>
        <v>438200</v>
      </c>
    </row>
    <row r="34" spans="1:18" ht="15.75" thickTop="1">
      <c r="A34" s="196" t="s">
        <v>36</v>
      </c>
      <c r="B34" s="100" t="s">
        <v>47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1"/>
      <c r="R34" s="226"/>
    </row>
    <row r="35" spans="1:18" ht="15.75" thickBot="1">
      <c r="A35" s="19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241"/>
    </row>
    <row r="36" spans="1:18" ht="18" thickBot="1" thickTop="1">
      <c r="A36" s="20" t="s">
        <v>42</v>
      </c>
      <c r="B36" s="176">
        <v>4740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177"/>
      <c r="R36" s="43"/>
    </row>
    <row r="37" spans="1:18" ht="15.75" thickTop="1">
      <c r="A37" s="196" t="s">
        <v>35</v>
      </c>
      <c r="B37" s="100" t="s">
        <v>48</v>
      </c>
      <c r="C37" s="107"/>
      <c r="D37" s="107"/>
      <c r="E37" s="107"/>
      <c r="F37" s="107"/>
      <c r="G37" s="101"/>
      <c r="H37" s="159"/>
      <c r="I37" s="160"/>
      <c r="J37" s="160"/>
      <c r="K37" s="160"/>
      <c r="L37" s="161"/>
      <c r="M37" s="159"/>
      <c r="N37" s="160"/>
      <c r="O37" s="160"/>
      <c r="P37" s="160"/>
      <c r="Q37" s="161"/>
      <c r="R37" s="123"/>
    </row>
    <row r="38" spans="1:18" ht="15.75" thickBot="1">
      <c r="A38" s="197"/>
      <c r="B38" s="120"/>
      <c r="C38" s="121"/>
      <c r="D38" s="121"/>
      <c r="E38" s="121"/>
      <c r="F38" s="121"/>
      <c r="G38" s="122"/>
      <c r="H38" s="162"/>
      <c r="I38" s="163"/>
      <c r="J38" s="163"/>
      <c r="K38" s="163"/>
      <c r="L38" s="164"/>
      <c r="M38" s="162"/>
      <c r="N38" s="163"/>
      <c r="O38" s="163"/>
      <c r="P38" s="163"/>
      <c r="Q38" s="164"/>
      <c r="R38" s="190"/>
    </row>
    <row r="39" spans="1:18" ht="17.25" thickBot="1" thickTop="1">
      <c r="A39" s="20" t="s">
        <v>10</v>
      </c>
      <c r="B39" s="38">
        <v>140</v>
      </c>
      <c r="C39" s="36"/>
      <c r="D39" s="126">
        <v>123</v>
      </c>
      <c r="E39" s="127"/>
      <c r="F39" s="14">
        <v>160</v>
      </c>
      <c r="G39" s="34">
        <v>141</v>
      </c>
      <c r="H39" s="14"/>
      <c r="I39" s="14"/>
      <c r="J39" s="14"/>
      <c r="K39" s="157"/>
      <c r="L39" s="158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26">
        <f>D39*B36</f>
        <v>583020</v>
      </c>
      <c r="E40" s="12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7">
        <f>K39*B36</f>
        <v>0</v>
      </c>
      <c r="L40" s="158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76"/>
      <c r="L41" s="177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74"/>
      <c r="L42" s="175"/>
      <c r="M42" s="47"/>
      <c r="N42" s="46"/>
      <c r="O42" s="44"/>
      <c r="P42" s="14"/>
      <c r="Q42" s="44"/>
      <c r="R42" s="23"/>
    </row>
    <row r="43" spans="1:18" ht="16.5" thickTop="1">
      <c r="A43" s="196" t="s">
        <v>37</v>
      </c>
      <c r="B43" s="244">
        <f>B40+B33+B26+B19+B12</f>
        <v>1795230</v>
      </c>
      <c r="C43" s="22"/>
      <c r="D43" s="48"/>
      <c r="E43" s="167">
        <f>D40+D33+D26+D19</f>
        <v>1720380</v>
      </c>
      <c r="F43" s="244">
        <f>F33+F26+F19</f>
        <v>697120</v>
      </c>
      <c r="G43" s="244">
        <f>G40+G33+G26+G19+G12</f>
        <v>1845061.7</v>
      </c>
      <c r="H43" s="172">
        <f>H40+H33+H26+H19+H12</f>
        <v>0</v>
      </c>
      <c r="I43" s="172">
        <v>0</v>
      </c>
      <c r="J43" s="244">
        <v>0</v>
      </c>
      <c r="K43" s="171">
        <f>K40+K33+K26+K19+L12</f>
        <v>438200</v>
      </c>
      <c r="L43" s="167"/>
      <c r="M43" s="171">
        <v>0</v>
      </c>
      <c r="N43" s="167"/>
      <c r="O43" s="172">
        <f>N12</f>
        <v>0</v>
      </c>
      <c r="P43" s="244">
        <v>0</v>
      </c>
      <c r="Q43" s="172">
        <v>0</v>
      </c>
      <c r="R43" s="145">
        <f>R40+R33+R26+R19+R12</f>
        <v>1843675</v>
      </c>
    </row>
    <row r="44" spans="1:18" ht="16.5" thickBot="1">
      <c r="A44" s="197"/>
      <c r="B44" s="265"/>
      <c r="C44" s="14"/>
      <c r="D44" s="49"/>
      <c r="E44" s="266"/>
      <c r="F44" s="245"/>
      <c r="G44" s="245"/>
      <c r="H44" s="173"/>
      <c r="I44" s="173"/>
      <c r="J44" s="245"/>
      <c r="K44" s="168"/>
      <c r="L44" s="170"/>
      <c r="M44" s="168"/>
      <c r="N44" s="170"/>
      <c r="O44" s="173"/>
      <c r="P44" s="245"/>
      <c r="Q44" s="173"/>
      <c r="R44" s="146"/>
    </row>
    <row r="45" spans="1:18" ht="30.75" customHeight="1" thickTop="1">
      <c r="A45" s="196" t="s">
        <v>20</v>
      </c>
      <c r="B45" s="247">
        <v>40578</v>
      </c>
      <c r="C45" s="22"/>
      <c r="D45" s="267">
        <v>40578</v>
      </c>
      <c r="E45" s="101"/>
      <c r="F45" s="247">
        <v>40578</v>
      </c>
      <c r="G45" s="104"/>
      <c r="H45" s="247">
        <v>40578</v>
      </c>
      <c r="I45" s="247">
        <v>40578</v>
      </c>
      <c r="J45" s="247">
        <v>40578</v>
      </c>
      <c r="K45" s="4"/>
      <c r="L45" s="101"/>
      <c r="M45" s="247"/>
      <c r="N45" s="22"/>
      <c r="O45" s="247"/>
      <c r="P45" s="247"/>
      <c r="Q45" s="104"/>
      <c r="R45" s="123"/>
    </row>
    <row r="46" spans="1:18" ht="16.5" thickBot="1">
      <c r="A46" s="211"/>
      <c r="B46" s="248"/>
      <c r="C46" s="14"/>
      <c r="D46" s="252"/>
      <c r="E46" s="253"/>
      <c r="F46" s="248"/>
      <c r="G46" s="246"/>
      <c r="H46" s="248"/>
      <c r="I46" s="248"/>
      <c r="J46" s="248"/>
      <c r="K46" s="16"/>
      <c r="L46" s="253"/>
      <c r="M46" s="248"/>
      <c r="N46" s="14"/>
      <c r="O46" s="248"/>
      <c r="P46" s="248"/>
      <c r="Q46" s="246"/>
      <c r="R46" s="190"/>
    </row>
    <row r="47" spans="1:18" ht="16.5" customHeight="1" thickTop="1">
      <c r="A47" s="196" t="s">
        <v>21</v>
      </c>
      <c r="B47" s="104" t="s">
        <v>73</v>
      </c>
      <c r="C47" s="22"/>
      <c r="D47" s="100" t="s">
        <v>73</v>
      </c>
      <c r="E47" s="101"/>
      <c r="F47" s="104" t="s">
        <v>73</v>
      </c>
      <c r="G47" s="104"/>
      <c r="H47" s="104" t="s">
        <v>73</v>
      </c>
      <c r="I47" s="104" t="s">
        <v>73</v>
      </c>
      <c r="J47" s="104" t="s">
        <v>73</v>
      </c>
      <c r="K47" s="4"/>
      <c r="L47" s="101"/>
      <c r="M47" s="104"/>
      <c r="N47" s="22"/>
      <c r="O47" s="104"/>
      <c r="P47" s="104"/>
      <c r="Q47" s="104"/>
      <c r="R47" s="123"/>
    </row>
    <row r="48" spans="1:18" ht="15.75">
      <c r="A48" s="202"/>
      <c r="B48" s="249"/>
      <c r="C48" s="15"/>
      <c r="D48" s="250"/>
      <c r="E48" s="251"/>
      <c r="F48" s="249"/>
      <c r="G48" s="105"/>
      <c r="H48" s="249"/>
      <c r="I48" s="249"/>
      <c r="J48" s="249"/>
      <c r="K48" s="39"/>
      <c r="L48" s="111"/>
      <c r="M48" s="249"/>
      <c r="N48" s="15"/>
      <c r="O48" s="249"/>
      <c r="P48" s="249"/>
      <c r="Q48" s="105"/>
      <c r="R48" s="255"/>
    </row>
    <row r="49" spans="1:18" ht="16.5" thickBot="1">
      <c r="A49" s="211"/>
      <c r="B49" s="248"/>
      <c r="C49" s="54"/>
      <c r="D49" s="252"/>
      <c r="E49" s="253"/>
      <c r="F49" s="248"/>
      <c r="G49" s="246"/>
      <c r="H49" s="248"/>
      <c r="I49" s="248"/>
      <c r="J49" s="248"/>
      <c r="K49" s="16"/>
      <c r="L49" s="253"/>
      <c r="M49" s="248"/>
      <c r="N49" s="54"/>
      <c r="O49" s="248"/>
      <c r="P49" s="248"/>
      <c r="Q49" s="246"/>
      <c r="R49" s="190"/>
    </row>
    <row r="50" spans="1:18" ht="14.25" customHeight="1" thickTop="1">
      <c r="A50" s="215" t="s">
        <v>22</v>
      </c>
      <c r="B50" s="216"/>
      <c r="C50" s="100" t="s">
        <v>23</v>
      </c>
      <c r="D50" s="107"/>
      <c r="E50" s="107"/>
      <c r="F50" s="107"/>
      <c r="G50" s="101"/>
      <c r="H50" s="258" t="s">
        <v>24</v>
      </c>
      <c r="I50" s="259"/>
      <c r="J50" s="259"/>
      <c r="K50" s="259"/>
      <c r="L50" s="259"/>
      <c r="M50" s="259"/>
      <c r="N50" s="259"/>
      <c r="O50" s="259"/>
      <c r="P50" s="260"/>
      <c r="Q50" s="256"/>
      <c r="R50" s="257"/>
    </row>
    <row r="51" spans="1:18" ht="31.5" customHeight="1" thickBot="1">
      <c r="A51" s="217"/>
      <c r="B51" s="218"/>
      <c r="C51" s="94"/>
      <c r="D51" s="95"/>
      <c r="E51" s="95"/>
      <c r="F51" s="95"/>
      <c r="G51" s="96"/>
      <c r="H51" s="261" t="s">
        <v>25</v>
      </c>
      <c r="I51" s="262"/>
      <c r="J51" s="262"/>
      <c r="K51" s="262"/>
      <c r="L51" s="262"/>
      <c r="M51" s="262"/>
      <c r="N51" s="262"/>
      <c r="O51" s="262"/>
      <c r="P51" s="263"/>
      <c r="Q51" s="186"/>
      <c r="R51" s="187"/>
    </row>
    <row r="52" spans="1:18" ht="16.5" thickBot="1">
      <c r="A52" s="191" t="s">
        <v>26</v>
      </c>
      <c r="B52" s="198"/>
      <c r="C52" s="191" t="s">
        <v>27</v>
      </c>
      <c r="D52" s="254"/>
      <c r="E52" s="254"/>
      <c r="F52" s="254"/>
      <c r="G52" s="198"/>
      <c r="H52" s="191" t="s">
        <v>49</v>
      </c>
      <c r="I52" s="254"/>
      <c r="J52" s="254"/>
      <c r="K52" s="254"/>
      <c r="L52" s="254"/>
      <c r="M52" s="254"/>
      <c r="N52" s="254"/>
      <c r="O52" s="254"/>
      <c r="P52" s="198"/>
      <c r="Q52" s="186"/>
      <c r="R52" s="187"/>
    </row>
    <row r="53" spans="1:18" ht="16.5" thickBot="1">
      <c r="A53" s="191" t="s">
        <v>29</v>
      </c>
      <c r="B53" s="198"/>
      <c r="C53" s="191" t="s">
        <v>50</v>
      </c>
      <c r="D53" s="254"/>
      <c r="E53" s="254"/>
      <c r="F53" s="254"/>
      <c r="G53" s="198"/>
      <c r="H53" s="191" t="s">
        <v>51</v>
      </c>
      <c r="I53" s="254"/>
      <c r="J53" s="254"/>
      <c r="K53" s="254"/>
      <c r="L53" s="254"/>
      <c r="M53" s="254"/>
      <c r="N53" s="254"/>
      <c r="O53" s="254"/>
      <c r="P53" s="198"/>
      <c r="Q53" s="186"/>
      <c r="R53" s="187"/>
    </row>
    <row r="54" spans="1:18" ht="16.5" thickBot="1">
      <c r="A54" s="191" t="s">
        <v>30</v>
      </c>
      <c r="B54" s="198"/>
      <c r="C54" s="191" t="s">
        <v>64</v>
      </c>
      <c r="D54" s="254"/>
      <c r="E54" s="254"/>
      <c r="F54" s="254"/>
      <c r="G54" s="198"/>
      <c r="H54" s="191" t="s">
        <v>52</v>
      </c>
      <c r="I54" s="254"/>
      <c r="J54" s="254"/>
      <c r="K54" s="254"/>
      <c r="L54" s="254"/>
      <c r="M54" s="254"/>
      <c r="N54" s="254"/>
      <c r="O54" s="254"/>
      <c r="P54" s="198"/>
      <c r="Q54" s="186"/>
      <c r="R54" s="187"/>
    </row>
    <row r="56" spans="1:6" ht="15.75">
      <c r="A56" s="264" t="s">
        <v>72</v>
      </c>
      <c r="B56" s="219"/>
      <c r="C56" s="219"/>
      <c r="D56" s="219"/>
      <c r="E56" s="219"/>
      <c r="F56" s="219"/>
    </row>
    <row r="57" spans="1:12" ht="15.75">
      <c r="A57" s="264" t="s">
        <v>57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  <row r="58" spans="1:7" ht="15.75">
      <c r="A58" s="264" t="s">
        <v>76</v>
      </c>
      <c r="B58" s="219"/>
      <c r="C58" s="219"/>
      <c r="D58" s="219"/>
      <c r="E58" s="219"/>
      <c r="F58" s="219"/>
      <c r="G58" s="219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I45:I46"/>
    <mergeCell ref="J45:J46"/>
    <mergeCell ref="K41:L41"/>
    <mergeCell ref="K42:L42"/>
    <mergeCell ref="F43:F44"/>
    <mergeCell ref="G43:G44"/>
    <mergeCell ref="H43:H44"/>
    <mergeCell ref="I43:I44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R43:R44"/>
    <mergeCell ref="M43:N44"/>
    <mergeCell ref="O43:O44"/>
    <mergeCell ref="P43:P44"/>
    <mergeCell ref="Q43:Q44"/>
    <mergeCell ref="J43:J44"/>
    <mergeCell ref="K43:L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="75" zoomScaleNormal="75" zoomScaleSheetLayoutView="75" zoomScalePageLayoutView="0" workbookViewId="0" topLeftCell="B70">
      <selection activeCell="P70" sqref="P70"/>
    </sheetView>
  </sheetViews>
  <sheetFormatPr defaultColWidth="9.140625" defaultRowHeight="38.25" customHeight="1"/>
  <cols>
    <col min="1" max="1" width="0" style="62" hidden="1" customWidth="1"/>
    <col min="2" max="2" width="30.140625" style="74" customWidth="1"/>
    <col min="3" max="8" width="22.00390625" style="64" customWidth="1"/>
    <col min="9" max="9" width="11.140625" style="64" hidden="1" customWidth="1"/>
    <col min="10" max="10" width="16.28125" style="64" customWidth="1"/>
    <col min="11" max="16384" width="9.140625" style="64" customWidth="1"/>
  </cols>
  <sheetData>
    <row r="1" spans="2:21" ht="33.75" customHeight="1">
      <c r="B1" s="279" t="s">
        <v>77</v>
      </c>
      <c r="C1" s="279"/>
      <c r="D1" s="279"/>
      <c r="E1" s="279"/>
      <c r="F1" s="279"/>
      <c r="G1" s="279"/>
      <c r="H1" s="279"/>
      <c r="I1" s="279"/>
      <c r="J1" s="279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10" s="65" customFormat="1" ht="27" customHeight="1">
      <c r="B2" s="84" t="s">
        <v>81</v>
      </c>
      <c r="C2" s="66"/>
      <c r="D2" s="66"/>
      <c r="E2" s="66"/>
      <c r="F2" s="66"/>
      <c r="G2" s="66"/>
      <c r="H2" s="84"/>
      <c r="I2" s="84"/>
      <c r="J2" s="85" t="s">
        <v>79</v>
      </c>
    </row>
    <row r="3" spans="2:10" ht="27" customHeight="1">
      <c r="B3" s="280" t="s">
        <v>0</v>
      </c>
      <c r="C3" s="68" t="s">
        <v>1</v>
      </c>
      <c r="D3" s="68" t="s">
        <v>1</v>
      </c>
      <c r="E3" s="68" t="s">
        <v>1</v>
      </c>
      <c r="F3" s="69" t="s">
        <v>1</v>
      </c>
      <c r="G3" s="69" t="s">
        <v>1</v>
      </c>
      <c r="H3" s="271" t="s">
        <v>80</v>
      </c>
      <c r="I3" s="271" t="s">
        <v>2</v>
      </c>
      <c r="J3" s="271" t="s">
        <v>40</v>
      </c>
    </row>
    <row r="4" spans="2:13" ht="24" customHeight="1">
      <c r="B4" s="280"/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271"/>
      <c r="I4" s="271"/>
      <c r="J4" s="281"/>
      <c r="M4" s="77"/>
    </row>
    <row r="5" spans="1:10" ht="40.5" customHeight="1">
      <c r="A5" s="278">
        <v>2</v>
      </c>
      <c r="B5" s="67" t="s">
        <v>36</v>
      </c>
      <c r="C5" s="272" t="s">
        <v>113</v>
      </c>
      <c r="D5" s="273"/>
      <c r="E5" s="273"/>
      <c r="F5" s="273"/>
      <c r="G5" s="273"/>
      <c r="H5" s="273"/>
      <c r="I5" s="274"/>
      <c r="J5" s="70"/>
    </row>
    <row r="6" spans="1:15" ht="24" customHeight="1">
      <c r="A6" s="278"/>
      <c r="B6" s="67" t="s">
        <v>4</v>
      </c>
      <c r="C6" s="271">
        <v>8</v>
      </c>
      <c r="D6" s="271"/>
      <c r="E6" s="271"/>
      <c r="F6" s="271"/>
      <c r="G6" s="271"/>
      <c r="H6" s="271"/>
      <c r="I6" s="271"/>
      <c r="J6" s="70"/>
      <c r="O6" s="77"/>
    </row>
    <row r="7" spans="1:10" ht="38.25" customHeight="1">
      <c r="A7" s="278"/>
      <c r="B7" s="67" t="s">
        <v>35</v>
      </c>
      <c r="C7" s="275" t="s">
        <v>83</v>
      </c>
      <c r="D7" s="276"/>
      <c r="E7" s="276"/>
      <c r="F7" s="276"/>
      <c r="G7" s="276"/>
      <c r="H7" s="277"/>
      <c r="I7" s="69"/>
      <c r="J7" s="68"/>
    </row>
    <row r="8" spans="1:10" ht="28.5" customHeight="1">
      <c r="A8" s="278"/>
      <c r="B8" s="67" t="s">
        <v>78</v>
      </c>
      <c r="C8" s="68">
        <v>3740</v>
      </c>
      <c r="D8" s="68">
        <v>4114</v>
      </c>
      <c r="E8" s="68">
        <v>3880</v>
      </c>
      <c r="F8" s="68">
        <v>0</v>
      </c>
      <c r="G8" s="68">
        <v>0</v>
      </c>
      <c r="H8" s="75">
        <f>(C8+D8+E8+F8+G8)/3</f>
        <v>3911.3333333333335</v>
      </c>
      <c r="I8" s="68"/>
      <c r="J8" s="76">
        <f>H8</f>
        <v>3911.3333333333335</v>
      </c>
    </row>
    <row r="9" spans="1:10" ht="26.25" customHeight="1">
      <c r="A9" s="278"/>
      <c r="B9" s="67" t="s">
        <v>7</v>
      </c>
      <c r="C9" s="68">
        <f>C8*C6</f>
        <v>29920</v>
      </c>
      <c r="D9" s="68">
        <f>D8*C6</f>
        <v>32912</v>
      </c>
      <c r="E9" s="68">
        <f>E8*C6</f>
        <v>31040</v>
      </c>
      <c r="F9" s="68">
        <f>C6*F8</f>
        <v>0</v>
      </c>
      <c r="G9" s="68">
        <f>D6*G8</f>
        <v>0</v>
      </c>
      <c r="H9" s="75">
        <f>(C9+D9+E9)/3</f>
        <v>31290.666666666668</v>
      </c>
      <c r="I9" s="68">
        <f>H9</f>
        <v>31290.666666666668</v>
      </c>
      <c r="J9" s="76">
        <f>H9</f>
        <v>31290.666666666668</v>
      </c>
    </row>
    <row r="10" spans="1:10" ht="38.25" customHeight="1">
      <c r="A10" s="278">
        <v>2</v>
      </c>
      <c r="B10" s="67" t="s">
        <v>36</v>
      </c>
      <c r="C10" s="272" t="s">
        <v>102</v>
      </c>
      <c r="D10" s="273"/>
      <c r="E10" s="273"/>
      <c r="F10" s="273"/>
      <c r="G10" s="273"/>
      <c r="H10" s="273"/>
      <c r="I10" s="274"/>
      <c r="J10" s="70"/>
    </row>
    <row r="11" spans="1:10" ht="25.5" customHeight="1">
      <c r="A11" s="278"/>
      <c r="B11" s="67" t="s">
        <v>4</v>
      </c>
      <c r="C11" s="271">
        <v>5</v>
      </c>
      <c r="D11" s="271"/>
      <c r="E11" s="271"/>
      <c r="F11" s="271"/>
      <c r="G11" s="271"/>
      <c r="H11" s="271"/>
      <c r="I11" s="271"/>
      <c r="J11" s="70"/>
    </row>
    <row r="12" spans="1:10" ht="24" customHeight="1">
      <c r="A12" s="278"/>
      <c r="B12" s="67" t="s">
        <v>35</v>
      </c>
      <c r="C12" s="275" t="s">
        <v>83</v>
      </c>
      <c r="D12" s="276"/>
      <c r="E12" s="276"/>
      <c r="F12" s="276"/>
      <c r="G12" s="276"/>
      <c r="H12" s="277"/>
      <c r="I12" s="68"/>
      <c r="J12" s="68"/>
    </row>
    <row r="13" spans="1:10" ht="31.5" customHeight="1">
      <c r="A13" s="278"/>
      <c r="B13" s="67" t="s">
        <v>78</v>
      </c>
      <c r="C13" s="68">
        <v>2720</v>
      </c>
      <c r="D13" s="68">
        <v>2992</v>
      </c>
      <c r="E13" s="68">
        <v>2800</v>
      </c>
      <c r="F13" s="68">
        <v>0</v>
      </c>
      <c r="G13" s="68">
        <v>0</v>
      </c>
      <c r="H13" s="75">
        <f>(C13+D13+E13+F13+G13)/3</f>
        <v>2837.3333333333335</v>
      </c>
      <c r="I13" s="68"/>
      <c r="J13" s="76">
        <f>H13</f>
        <v>2837.3333333333335</v>
      </c>
    </row>
    <row r="14" spans="1:10" ht="24" customHeight="1">
      <c r="A14" s="278"/>
      <c r="B14" s="67" t="s">
        <v>7</v>
      </c>
      <c r="C14" s="68">
        <f>C11*C13</f>
        <v>13600</v>
      </c>
      <c r="D14" s="68">
        <f>D13*C11</f>
        <v>14960</v>
      </c>
      <c r="E14" s="68">
        <f>C11*E13</f>
        <v>14000</v>
      </c>
      <c r="F14" s="68">
        <f>C11*F13</f>
        <v>0</v>
      </c>
      <c r="G14" s="68">
        <f>D11*G13</f>
        <v>0</v>
      </c>
      <c r="H14" s="75">
        <f>(C14+D14+E14+F14+G14)/3</f>
        <v>14186.666666666666</v>
      </c>
      <c r="I14" s="68">
        <f>H14</f>
        <v>14186.666666666666</v>
      </c>
      <c r="J14" s="76">
        <f>C11*J13</f>
        <v>14186.666666666668</v>
      </c>
    </row>
    <row r="15" spans="1:10" ht="38.25" customHeight="1">
      <c r="A15" s="278">
        <v>2</v>
      </c>
      <c r="B15" s="67" t="s">
        <v>36</v>
      </c>
      <c r="C15" s="272" t="s">
        <v>103</v>
      </c>
      <c r="D15" s="273"/>
      <c r="E15" s="273"/>
      <c r="F15" s="273"/>
      <c r="G15" s="273"/>
      <c r="H15" s="273"/>
      <c r="I15" s="274"/>
      <c r="J15" s="76"/>
    </row>
    <row r="16" spans="1:10" ht="29.25" customHeight="1">
      <c r="A16" s="278"/>
      <c r="B16" s="67" t="s">
        <v>4</v>
      </c>
      <c r="C16" s="271">
        <v>4</v>
      </c>
      <c r="D16" s="271"/>
      <c r="E16" s="271"/>
      <c r="F16" s="271"/>
      <c r="G16" s="271"/>
      <c r="H16" s="271"/>
      <c r="I16" s="271"/>
      <c r="J16" s="76"/>
    </row>
    <row r="17" spans="1:10" ht="25.5" customHeight="1">
      <c r="A17" s="278"/>
      <c r="B17" s="67" t="s">
        <v>35</v>
      </c>
      <c r="C17" s="271" t="s">
        <v>83</v>
      </c>
      <c r="D17" s="271"/>
      <c r="E17" s="271"/>
      <c r="F17" s="271"/>
      <c r="G17" s="271"/>
      <c r="H17" s="271"/>
      <c r="I17" s="271"/>
      <c r="J17" s="75"/>
    </row>
    <row r="18" spans="1:10" ht="24" customHeight="1">
      <c r="A18" s="278"/>
      <c r="B18" s="67" t="s">
        <v>78</v>
      </c>
      <c r="C18" s="68">
        <v>5933</v>
      </c>
      <c r="D18" s="68">
        <v>6526</v>
      </c>
      <c r="E18" s="68">
        <v>6000</v>
      </c>
      <c r="F18" s="68">
        <v>0</v>
      </c>
      <c r="G18" s="68">
        <v>0</v>
      </c>
      <c r="H18" s="75">
        <f>(C18+D18+E18+F18+G18)/3</f>
        <v>6153</v>
      </c>
      <c r="I18" s="68"/>
      <c r="J18" s="76">
        <f>H18</f>
        <v>6153</v>
      </c>
    </row>
    <row r="19" spans="1:10" ht="27" customHeight="1">
      <c r="A19" s="278"/>
      <c r="B19" s="67" t="s">
        <v>7</v>
      </c>
      <c r="C19" s="68">
        <f>C16*C18</f>
        <v>23732</v>
      </c>
      <c r="D19" s="68">
        <f>D18*C16</f>
        <v>26104</v>
      </c>
      <c r="E19" s="68">
        <f>C16*E18</f>
        <v>24000</v>
      </c>
      <c r="F19" s="68">
        <f>C16*F18</f>
        <v>0</v>
      </c>
      <c r="G19" s="68">
        <v>0</v>
      </c>
      <c r="H19" s="75">
        <f>(C19+D19+E19+F19+G19)/3</f>
        <v>24612</v>
      </c>
      <c r="I19" s="68">
        <f>H19</f>
        <v>24612</v>
      </c>
      <c r="J19" s="76">
        <f>C16*J18</f>
        <v>24612</v>
      </c>
    </row>
    <row r="20" spans="1:10" ht="38.25" customHeight="1">
      <c r="A20" s="278">
        <v>2</v>
      </c>
      <c r="B20" s="67" t="s">
        <v>36</v>
      </c>
      <c r="C20" s="272" t="s">
        <v>104</v>
      </c>
      <c r="D20" s="273"/>
      <c r="E20" s="273"/>
      <c r="F20" s="273"/>
      <c r="G20" s="273"/>
      <c r="H20" s="273"/>
      <c r="I20" s="274"/>
      <c r="J20" s="76"/>
    </row>
    <row r="21" spans="1:10" ht="26.25" customHeight="1">
      <c r="A21" s="278"/>
      <c r="B21" s="67" t="s">
        <v>4</v>
      </c>
      <c r="C21" s="271">
        <v>5</v>
      </c>
      <c r="D21" s="271"/>
      <c r="E21" s="271"/>
      <c r="F21" s="271"/>
      <c r="G21" s="271"/>
      <c r="H21" s="271"/>
      <c r="I21" s="271"/>
      <c r="J21" s="76"/>
    </row>
    <row r="22" spans="1:10" ht="26.25" customHeight="1">
      <c r="A22" s="278"/>
      <c r="B22" s="67" t="s">
        <v>35</v>
      </c>
      <c r="C22" s="275" t="s">
        <v>82</v>
      </c>
      <c r="D22" s="276"/>
      <c r="E22" s="276"/>
      <c r="F22" s="276"/>
      <c r="G22" s="276"/>
      <c r="H22" s="277"/>
      <c r="I22" s="68"/>
      <c r="J22" s="75"/>
    </row>
    <row r="23" spans="1:10" ht="29.25" customHeight="1">
      <c r="A23" s="278"/>
      <c r="B23" s="67" t="s">
        <v>78</v>
      </c>
      <c r="C23" s="68">
        <v>1150</v>
      </c>
      <c r="D23" s="68">
        <v>1705</v>
      </c>
      <c r="E23" s="68">
        <v>1560</v>
      </c>
      <c r="F23" s="68">
        <v>0</v>
      </c>
      <c r="G23" s="68">
        <v>0</v>
      </c>
      <c r="H23" s="75">
        <f>(C23+D23+E23+F23+G23)/3</f>
        <v>1471.6666666666667</v>
      </c>
      <c r="I23" s="68"/>
      <c r="J23" s="76">
        <f>H23</f>
        <v>1471.6666666666667</v>
      </c>
    </row>
    <row r="24" spans="1:10" ht="25.5" customHeight="1">
      <c r="A24" s="278"/>
      <c r="B24" s="67" t="s">
        <v>7</v>
      </c>
      <c r="C24" s="68">
        <f>C21*C23</f>
        <v>5750</v>
      </c>
      <c r="D24" s="68">
        <f>D23*C21</f>
        <v>8525</v>
      </c>
      <c r="E24" s="68">
        <f>C21*E23</f>
        <v>7800</v>
      </c>
      <c r="F24" s="68">
        <f>C21*F23</f>
        <v>0</v>
      </c>
      <c r="G24" s="68">
        <v>0</v>
      </c>
      <c r="H24" s="75">
        <f>(C24+D24+E24+F24+G24)/3</f>
        <v>7358.333333333333</v>
      </c>
      <c r="I24" s="68">
        <f>H24</f>
        <v>7358.333333333333</v>
      </c>
      <c r="J24" s="76">
        <f>C21*J23</f>
        <v>7358.333333333334</v>
      </c>
    </row>
    <row r="25" spans="2:10" ht="38.25" customHeight="1">
      <c r="B25" s="67" t="s">
        <v>36</v>
      </c>
      <c r="C25" s="272" t="s">
        <v>105</v>
      </c>
      <c r="D25" s="273"/>
      <c r="E25" s="273"/>
      <c r="F25" s="273"/>
      <c r="G25" s="273"/>
      <c r="H25" s="273"/>
      <c r="I25" s="274"/>
      <c r="J25" s="70"/>
    </row>
    <row r="26" spans="2:10" ht="26.25" customHeight="1">
      <c r="B26" s="67" t="s">
        <v>4</v>
      </c>
      <c r="C26" s="271">
        <v>40</v>
      </c>
      <c r="D26" s="271"/>
      <c r="E26" s="271"/>
      <c r="F26" s="271"/>
      <c r="G26" s="271"/>
      <c r="H26" s="271"/>
      <c r="I26" s="271"/>
      <c r="J26" s="70"/>
    </row>
    <row r="27" spans="2:10" ht="24" customHeight="1">
      <c r="B27" s="67" t="s">
        <v>35</v>
      </c>
      <c r="C27" s="275" t="s">
        <v>84</v>
      </c>
      <c r="D27" s="276"/>
      <c r="E27" s="276"/>
      <c r="F27" s="276"/>
      <c r="G27" s="276"/>
      <c r="H27" s="277"/>
      <c r="I27" s="69"/>
      <c r="J27" s="68"/>
    </row>
    <row r="28" spans="2:10" ht="21" customHeight="1">
      <c r="B28" s="67" t="s">
        <v>78</v>
      </c>
      <c r="C28" s="68">
        <v>789</v>
      </c>
      <c r="D28" s="68">
        <v>868</v>
      </c>
      <c r="E28" s="68">
        <v>800</v>
      </c>
      <c r="F28" s="68">
        <v>0</v>
      </c>
      <c r="G28" s="68">
        <v>0</v>
      </c>
      <c r="H28" s="75">
        <f>(C28+D28+E28+F28+G28)/3</f>
        <v>819</v>
      </c>
      <c r="I28" s="75"/>
      <c r="J28" s="76">
        <f>H28</f>
        <v>819</v>
      </c>
    </row>
    <row r="29" spans="1:10" s="73" customFormat="1" ht="25.5" customHeight="1">
      <c r="A29" s="72"/>
      <c r="B29" s="67" t="s">
        <v>7</v>
      </c>
      <c r="C29" s="68">
        <f>C26*C28</f>
        <v>31560</v>
      </c>
      <c r="D29" s="68">
        <f>D28*C26</f>
        <v>34720</v>
      </c>
      <c r="E29" s="68">
        <f>C26*E28</f>
        <v>32000</v>
      </c>
      <c r="F29" s="68">
        <f>C26*F28</f>
        <v>0</v>
      </c>
      <c r="G29" s="68">
        <v>0</v>
      </c>
      <c r="H29" s="75">
        <f>(C29+D29+E29+F29+G29)/3</f>
        <v>32760</v>
      </c>
      <c r="I29" s="75">
        <f>H29</f>
        <v>32760</v>
      </c>
      <c r="J29" s="76">
        <f>C26*J28</f>
        <v>32760</v>
      </c>
    </row>
    <row r="30" spans="2:10" ht="38.25" customHeight="1">
      <c r="B30" s="67" t="s">
        <v>36</v>
      </c>
      <c r="C30" s="272" t="s">
        <v>106</v>
      </c>
      <c r="D30" s="273"/>
      <c r="E30" s="273"/>
      <c r="F30" s="273"/>
      <c r="G30" s="273"/>
      <c r="H30" s="273"/>
      <c r="I30" s="274"/>
      <c r="J30" s="70"/>
    </row>
    <row r="31" spans="2:10" ht="25.5" customHeight="1">
      <c r="B31" s="67" t="s">
        <v>4</v>
      </c>
      <c r="C31" s="271">
        <v>26</v>
      </c>
      <c r="D31" s="271"/>
      <c r="E31" s="271"/>
      <c r="F31" s="271"/>
      <c r="G31" s="271"/>
      <c r="H31" s="271"/>
      <c r="I31" s="271"/>
      <c r="J31" s="70"/>
    </row>
    <row r="32" spans="2:10" ht="21" customHeight="1">
      <c r="B32" s="67" t="s">
        <v>35</v>
      </c>
      <c r="C32" s="275" t="s">
        <v>84</v>
      </c>
      <c r="D32" s="276"/>
      <c r="E32" s="276"/>
      <c r="F32" s="276"/>
      <c r="G32" s="276"/>
      <c r="H32" s="277"/>
      <c r="I32" s="68"/>
      <c r="J32" s="68"/>
    </row>
    <row r="33" spans="2:10" ht="28.5" customHeight="1">
      <c r="B33" s="67" t="s">
        <v>78</v>
      </c>
      <c r="C33" s="68">
        <v>789</v>
      </c>
      <c r="D33" s="68">
        <v>868</v>
      </c>
      <c r="E33" s="68">
        <v>800</v>
      </c>
      <c r="F33" s="68">
        <v>0</v>
      </c>
      <c r="G33" s="68">
        <v>0</v>
      </c>
      <c r="H33" s="75">
        <f>(C33+D33+E33+F33+G33)/3</f>
        <v>819</v>
      </c>
      <c r="I33" s="75"/>
      <c r="J33" s="76">
        <f>H33</f>
        <v>819</v>
      </c>
    </row>
    <row r="34" spans="2:10" ht="26.25" customHeight="1">
      <c r="B34" s="67" t="s">
        <v>7</v>
      </c>
      <c r="C34" s="68">
        <f>C31*C33</f>
        <v>20514</v>
      </c>
      <c r="D34" s="68">
        <f>D33*C31</f>
        <v>22568</v>
      </c>
      <c r="E34" s="68">
        <f>C31*E33</f>
        <v>20800</v>
      </c>
      <c r="F34" s="68">
        <f>C31*F33</f>
        <v>0</v>
      </c>
      <c r="G34" s="68">
        <v>0</v>
      </c>
      <c r="H34" s="75">
        <f>(C34+D34+E34+F34+G34)/3</f>
        <v>21294</v>
      </c>
      <c r="I34" s="75">
        <f>H34</f>
        <v>21294</v>
      </c>
      <c r="J34" s="76">
        <f>C31*J33</f>
        <v>21294</v>
      </c>
    </row>
    <row r="35" spans="2:10" ht="38.25" customHeight="1">
      <c r="B35" s="67" t="s">
        <v>36</v>
      </c>
      <c r="C35" s="272" t="s">
        <v>107</v>
      </c>
      <c r="D35" s="273"/>
      <c r="E35" s="273"/>
      <c r="F35" s="273"/>
      <c r="G35" s="273"/>
      <c r="H35" s="273"/>
      <c r="I35" s="274"/>
      <c r="J35" s="70"/>
    </row>
    <row r="36" spans="2:10" ht="22.5" customHeight="1">
      <c r="B36" s="67" t="s">
        <v>4</v>
      </c>
      <c r="C36" s="271">
        <v>6</v>
      </c>
      <c r="D36" s="271"/>
      <c r="E36" s="271"/>
      <c r="F36" s="271"/>
      <c r="G36" s="271"/>
      <c r="H36" s="271"/>
      <c r="I36" s="271"/>
      <c r="J36" s="70"/>
    </row>
    <row r="37" spans="2:10" s="62" customFormat="1" ht="21" customHeight="1">
      <c r="B37" s="67" t="s">
        <v>35</v>
      </c>
      <c r="C37" s="271" t="s">
        <v>85</v>
      </c>
      <c r="D37" s="271"/>
      <c r="E37" s="271"/>
      <c r="F37" s="271"/>
      <c r="G37" s="271"/>
      <c r="H37" s="271"/>
      <c r="I37" s="271"/>
      <c r="J37" s="68"/>
    </row>
    <row r="38" spans="2:10" ht="27" customHeight="1">
      <c r="B38" s="67" t="s">
        <v>78</v>
      </c>
      <c r="C38" s="68">
        <v>2592</v>
      </c>
      <c r="D38" s="68">
        <v>2851</v>
      </c>
      <c r="E38" s="68">
        <v>2600</v>
      </c>
      <c r="F38" s="68">
        <v>0</v>
      </c>
      <c r="G38" s="68">
        <v>0</v>
      </c>
      <c r="H38" s="75">
        <f>(C38+D38+E38+F38+G38)/3</f>
        <v>2681</v>
      </c>
      <c r="I38" s="75"/>
      <c r="J38" s="76">
        <f>H38</f>
        <v>2681</v>
      </c>
    </row>
    <row r="39" spans="2:10" ht="27" customHeight="1">
      <c r="B39" s="67" t="s">
        <v>7</v>
      </c>
      <c r="C39" s="68">
        <f>C36*C38</f>
        <v>15552</v>
      </c>
      <c r="D39" s="68">
        <f>D38*C36</f>
        <v>17106</v>
      </c>
      <c r="E39" s="68">
        <f>C36*E38</f>
        <v>15600</v>
      </c>
      <c r="F39" s="68">
        <f>C36*F38</f>
        <v>0</v>
      </c>
      <c r="G39" s="68">
        <v>0</v>
      </c>
      <c r="H39" s="75">
        <f>(C39+D39+E39+F39+G39)/3</f>
        <v>16086</v>
      </c>
      <c r="I39" s="75">
        <f>H39</f>
        <v>16086</v>
      </c>
      <c r="J39" s="76">
        <f>C36*J38</f>
        <v>16086</v>
      </c>
    </row>
    <row r="40" spans="2:10" ht="54" customHeight="1">
      <c r="B40" s="67" t="s">
        <v>36</v>
      </c>
      <c r="C40" s="272" t="s">
        <v>108</v>
      </c>
      <c r="D40" s="273"/>
      <c r="E40" s="273"/>
      <c r="F40" s="273"/>
      <c r="G40" s="273"/>
      <c r="H40" s="273"/>
      <c r="I40" s="274"/>
      <c r="J40" s="70"/>
    </row>
    <row r="41" spans="2:10" ht="22.5" customHeight="1">
      <c r="B41" s="67" t="s">
        <v>4</v>
      </c>
      <c r="C41" s="271">
        <v>7</v>
      </c>
      <c r="D41" s="271"/>
      <c r="E41" s="271"/>
      <c r="F41" s="271"/>
      <c r="G41" s="271"/>
      <c r="H41" s="271"/>
      <c r="I41" s="271"/>
      <c r="J41" s="70"/>
    </row>
    <row r="42" spans="2:10" ht="26.25" customHeight="1">
      <c r="B42" s="67" t="s">
        <v>35</v>
      </c>
      <c r="C42" s="275" t="s">
        <v>86</v>
      </c>
      <c r="D42" s="276"/>
      <c r="E42" s="276"/>
      <c r="F42" s="276"/>
      <c r="G42" s="276"/>
      <c r="H42" s="277"/>
      <c r="I42" s="68"/>
      <c r="J42" s="68"/>
    </row>
    <row r="43" spans="2:10" ht="22.5" customHeight="1">
      <c r="B43" s="67" t="s">
        <v>78</v>
      </c>
      <c r="C43" s="68">
        <v>6300</v>
      </c>
      <c r="D43" s="68">
        <v>7000</v>
      </c>
      <c r="E43" s="68">
        <v>7200</v>
      </c>
      <c r="F43" s="68">
        <v>0</v>
      </c>
      <c r="G43" s="68">
        <v>0</v>
      </c>
      <c r="H43" s="75">
        <f>(C43+D43+E43+F43+G43)/3</f>
        <v>6833.333333333333</v>
      </c>
      <c r="I43" s="75"/>
      <c r="J43" s="76">
        <f>H43</f>
        <v>6833.333333333333</v>
      </c>
    </row>
    <row r="44" spans="2:10" ht="27" customHeight="1">
      <c r="B44" s="67" t="s">
        <v>7</v>
      </c>
      <c r="C44" s="68">
        <f>C41*C43</f>
        <v>44100</v>
      </c>
      <c r="D44" s="68">
        <f>D43*C41</f>
        <v>49000</v>
      </c>
      <c r="E44" s="68">
        <f>C41*E43</f>
        <v>50400</v>
      </c>
      <c r="F44" s="68">
        <f>C41*F43</f>
        <v>0</v>
      </c>
      <c r="G44" s="68">
        <v>0</v>
      </c>
      <c r="H44" s="75">
        <f>(C44+D44+E44+F44+G44)/3</f>
        <v>47833.333333333336</v>
      </c>
      <c r="I44" s="75">
        <f>H44</f>
        <v>47833.333333333336</v>
      </c>
      <c r="J44" s="76">
        <f>C41*J43</f>
        <v>47833.33333333333</v>
      </c>
    </row>
    <row r="45" spans="2:10" ht="38.25" customHeight="1">
      <c r="B45" s="67" t="s">
        <v>36</v>
      </c>
      <c r="C45" s="272" t="s">
        <v>87</v>
      </c>
      <c r="D45" s="273"/>
      <c r="E45" s="273"/>
      <c r="F45" s="273"/>
      <c r="G45" s="273"/>
      <c r="H45" s="273"/>
      <c r="I45" s="274"/>
      <c r="J45" s="70"/>
    </row>
    <row r="46" spans="2:10" ht="26.25" customHeight="1">
      <c r="B46" s="67" t="s">
        <v>4</v>
      </c>
      <c r="C46" s="271">
        <v>26</v>
      </c>
      <c r="D46" s="271"/>
      <c r="E46" s="271"/>
      <c r="F46" s="271"/>
      <c r="G46" s="271"/>
      <c r="H46" s="271"/>
      <c r="I46" s="271"/>
      <c r="J46" s="70"/>
    </row>
    <row r="47" spans="2:10" ht="21" customHeight="1">
      <c r="B47" s="67" t="s">
        <v>35</v>
      </c>
      <c r="C47" s="275" t="s">
        <v>86</v>
      </c>
      <c r="D47" s="276"/>
      <c r="E47" s="276"/>
      <c r="F47" s="276"/>
      <c r="G47" s="276"/>
      <c r="H47" s="277"/>
      <c r="I47" s="69"/>
      <c r="J47" s="68"/>
    </row>
    <row r="48" spans="2:10" ht="23.25" customHeight="1">
      <c r="B48" s="67" t="s">
        <v>78</v>
      </c>
      <c r="C48" s="68">
        <v>2781</v>
      </c>
      <c r="D48" s="68">
        <v>2700</v>
      </c>
      <c r="E48" s="68">
        <v>2900</v>
      </c>
      <c r="F48" s="68">
        <v>0</v>
      </c>
      <c r="G48" s="68">
        <v>0</v>
      </c>
      <c r="H48" s="75">
        <f>(C48+D48+E48+F48+G48)/3</f>
        <v>2793.6666666666665</v>
      </c>
      <c r="I48" s="75"/>
      <c r="J48" s="76">
        <f>H48</f>
        <v>2793.6666666666665</v>
      </c>
    </row>
    <row r="49" spans="2:10" ht="24" customHeight="1">
      <c r="B49" s="67" t="s">
        <v>7</v>
      </c>
      <c r="C49" s="68">
        <f>C46*C48</f>
        <v>72306</v>
      </c>
      <c r="D49" s="68">
        <f>D48*C46</f>
        <v>70200</v>
      </c>
      <c r="E49" s="68">
        <f>C46*E48</f>
        <v>75400</v>
      </c>
      <c r="F49" s="68">
        <f>C46*F48</f>
        <v>0</v>
      </c>
      <c r="G49" s="68">
        <v>0</v>
      </c>
      <c r="H49" s="75">
        <f>(C49+D49+E49+F49+G49)/3</f>
        <v>72635.33333333333</v>
      </c>
      <c r="I49" s="75">
        <f>H49</f>
        <v>72635.33333333333</v>
      </c>
      <c r="J49" s="76">
        <f>C46*J48</f>
        <v>72635.33333333333</v>
      </c>
    </row>
    <row r="50" spans="2:10" ht="38.25" customHeight="1">
      <c r="B50" s="67" t="s">
        <v>36</v>
      </c>
      <c r="C50" s="272" t="s">
        <v>109</v>
      </c>
      <c r="D50" s="273"/>
      <c r="E50" s="273"/>
      <c r="F50" s="273"/>
      <c r="G50" s="273"/>
      <c r="H50" s="273"/>
      <c r="I50" s="274"/>
      <c r="J50" s="70"/>
    </row>
    <row r="51" spans="2:10" ht="25.5" customHeight="1">
      <c r="B51" s="67" t="s">
        <v>4</v>
      </c>
      <c r="C51" s="271">
        <v>1</v>
      </c>
      <c r="D51" s="271"/>
      <c r="E51" s="271"/>
      <c r="F51" s="271"/>
      <c r="G51" s="271"/>
      <c r="H51" s="271"/>
      <c r="I51" s="271"/>
      <c r="J51" s="70"/>
    </row>
    <row r="52" spans="2:10" ht="24" customHeight="1">
      <c r="B52" s="67" t="s">
        <v>35</v>
      </c>
      <c r="C52" s="275" t="s">
        <v>110</v>
      </c>
      <c r="D52" s="276"/>
      <c r="E52" s="276"/>
      <c r="F52" s="276"/>
      <c r="G52" s="276"/>
      <c r="H52" s="277"/>
      <c r="I52" s="68"/>
      <c r="J52" s="68"/>
    </row>
    <row r="53" spans="2:10" ht="25.5" customHeight="1">
      <c r="B53" s="67" t="s">
        <v>78</v>
      </c>
      <c r="C53" s="68">
        <v>11072</v>
      </c>
      <c r="D53" s="68">
        <v>18000</v>
      </c>
      <c r="E53" s="68">
        <v>18000</v>
      </c>
      <c r="F53" s="68">
        <v>0</v>
      </c>
      <c r="G53" s="68">
        <v>0</v>
      </c>
      <c r="H53" s="75">
        <f>(C53+D53+E53+F53+G53)/3</f>
        <v>15690.666666666666</v>
      </c>
      <c r="I53" s="75"/>
      <c r="J53" s="76">
        <f>H53</f>
        <v>15690.666666666666</v>
      </c>
    </row>
    <row r="54" spans="2:10" ht="24" customHeight="1">
      <c r="B54" s="67" t="s">
        <v>7</v>
      </c>
      <c r="C54" s="68">
        <f>C51*C53</f>
        <v>11072</v>
      </c>
      <c r="D54" s="68">
        <f>D53*C51</f>
        <v>18000</v>
      </c>
      <c r="E54" s="68">
        <f>C51*E53</f>
        <v>18000</v>
      </c>
      <c r="F54" s="68">
        <f>C51*F53</f>
        <v>0</v>
      </c>
      <c r="G54" s="68">
        <v>0</v>
      </c>
      <c r="H54" s="75">
        <f>(C54+D54+E54+F54+G54)/3</f>
        <v>15690.666666666666</v>
      </c>
      <c r="I54" s="75">
        <f>H54</f>
        <v>15690.666666666666</v>
      </c>
      <c r="J54" s="76">
        <f>C51*J53</f>
        <v>15690.666666666666</v>
      </c>
    </row>
    <row r="55" spans="2:10" ht="49.5" customHeight="1">
      <c r="B55" s="67" t="s">
        <v>36</v>
      </c>
      <c r="C55" s="272" t="s">
        <v>114</v>
      </c>
      <c r="D55" s="273"/>
      <c r="E55" s="273"/>
      <c r="F55" s="273"/>
      <c r="G55" s="273"/>
      <c r="H55" s="273"/>
      <c r="I55" s="274"/>
      <c r="J55" s="70"/>
    </row>
    <row r="56" spans="2:10" ht="22.5" customHeight="1">
      <c r="B56" s="67" t="s">
        <v>4</v>
      </c>
      <c r="C56" s="271">
        <v>1</v>
      </c>
      <c r="D56" s="271"/>
      <c r="E56" s="271"/>
      <c r="F56" s="271"/>
      <c r="G56" s="271"/>
      <c r="H56" s="271"/>
      <c r="I56" s="271"/>
      <c r="J56" s="70"/>
    </row>
    <row r="57" spans="2:10" ht="22.5" customHeight="1">
      <c r="B57" s="67" t="s">
        <v>35</v>
      </c>
      <c r="C57" s="271" t="s">
        <v>111</v>
      </c>
      <c r="D57" s="271"/>
      <c r="E57" s="271"/>
      <c r="F57" s="271"/>
      <c r="G57" s="271"/>
      <c r="H57" s="271"/>
      <c r="I57" s="271"/>
      <c r="J57" s="68"/>
    </row>
    <row r="58" spans="2:10" ht="24" customHeight="1">
      <c r="B58" s="67" t="s">
        <v>78</v>
      </c>
      <c r="C58" s="68">
        <v>9182</v>
      </c>
      <c r="D58" s="68">
        <v>10100</v>
      </c>
      <c r="E58" s="68">
        <v>12000</v>
      </c>
      <c r="F58" s="68">
        <v>0</v>
      </c>
      <c r="G58" s="68">
        <v>0</v>
      </c>
      <c r="H58" s="75">
        <f>(C58+D58+E58+F58+G58)/3</f>
        <v>10427.333333333334</v>
      </c>
      <c r="I58" s="75"/>
      <c r="J58" s="76">
        <f>H58</f>
        <v>10427.333333333334</v>
      </c>
    </row>
    <row r="59" spans="2:10" ht="17.25" customHeight="1">
      <c r="B59" s="67" t="s">
        <v>7</v>
      </c>
      <c r="C59" s="68">
        <f>C56*C58</f>
        <v>9182</v>
      </c>
      <c r="D59" s="68">
        <f>D58*C56</f>
        <v>10100</v>
      </c>
      <c r="E59" s="68">
        <f>C56*E58</f>
        <v>12000</v>
      </c>
      <c r="F59" s="68">
        <f>C56*F58</f>
        <v>0</v>
      </c>
      <c r="G59" s="68">
        <v>0</v>
      </c>
      <c r="H59" s="75">
        <f>(C59+D59+E59+F59+G59)/3</f>
        <v>10427.333333333334</v>
      </c>
      <c r="I59" s="75">
        <f>H59</f>
        <v>10427.333333333334</v>
      </c>
      <c r="J59" s="76">
        <f>C56*J58</f>
        <v>10427.333333333334</v>
      </c>
    </row>
    <row r="60" spans="2:10" ht="47.25" customHeight="1">
      <c r="B60" s="67" t="s">
        <v>36</v>
      </c>
      <c r="C60" s="272" t="s">
        <v>115</v>
      </c>
      <c r="D60" s="273"/>
      <c r="E60" s="273"/>
      <c r="F60" s="273"/>
      <c r="G60" s="273"/>
      <c r="H60" s="273"/>
      <c r="I60" s="274"/>
      <c r="J60" s="70"/>
    </row>
    <row r="61" spans="2:10" ht="20.25" customHeight="1">
      <c r="B61" s="67" t="s">
        <v>4</v>
      </c>
      <c r="C61" s="271">
        <v>1</v>
      </c>
      <c r="D61" s="271"/>
      <c r="E61" s="271"/>
      <c r="F61" s="271"/>
      <c r="G61" s="271"/>
      <c r="H61" s="271"/>
      <c r="I61" s="271"/>
      <c r="J61" s="70"/>
    </row>
    <row r="62" spans="2:10" ht="25.5" customHeight="1">
      <c r="B62" s="67" t="s">
        <v>35</v>
      </c>
      <c r="C62" s="275" t="s">
        <v>111</v>
      </c>
      <c r="D62" s="276"/>
      <c r="E62" s="276"/>
      <c r="F62" s="276"/>
      <c r="G62" s="276"/>
      <c r="H62" s="277"/>
      <c r="I62" s="68"/>
      <c r="J62" s="68"/>
    </row>
    <row r="63" spans="2:10" ht="17.25" customHeight="1">
      <c r="B63" s="67" t="s">
        <v>78</v>
      </c>
      <c r="C63" s="68">
        <v>5196</v>
      </c>
      <c r="D63" s="68">
        <v>5716</v>
      </c>
      <c r="E63" s="68">
        <v>12000</v>
      </c>
      <c r="F63" s="68">
        <v>0</v>
      </c>
      <c r="G63" s="68">
        <v>0</v>
      </c>
      <c r="H63" s="75">
        <f>(C63+D63+E63+F63+G63)/3</f>
        <v>7637.333333333333</v>
      </c>
      <c r="I63" s="75"/>
      <c r="J63" s="76">
        <f>H63</f>
        <v>7637.333333333333</v>
      </c>
    </row>
    <row r="64" spans="2:10" ht="24" customHeight="1">
      <c r="B64" s="67" t="s">
        <v>7</v>
      </c>
      <c r="C64" s="68">
        <f>C61*C63</f>
        <v>5196</v>
      </c>
      <c r="D64" s="68">
        <f>D63*C61</f>
        <v>5716</v>
      </c>
      <c r="E64" s="68">
        <f>C61*E63</f>
        <v>12000</v>
      </c>
      <c r="F64" s="68">
        <f>C61*F63</f>
        <v>0</v>
      </c>
      <c r="G64" s="68">
        <v>0</v>
      </c>
      <c r="H64" s="75">
        <f>(C64+D64+E64+F64+G64)/3</f>
        <v>7637.333333333333</v>
      </c>
      <c r="I64" s="75">
        <f>H64</f>
        <v>7637.333333333333</v>
      </c>
      <c r="J64" s="76">
        <f>C61*J63</f>
        <v>7637.333333333333</v>
      </c>
    </row>
    <row r="65" spans="2:10" ht="43.5" customHeight="1">
      <c r="B65" s="67" t="s">
        <v>36</v>
      </c>
      <c r="C65" s="272" t="s">
        <v>116</v>
      </c>
      <c r="D65" s="273"/>
      <c r="E65" s="273"/>
      <c r="F65" s="273"/>
      <c r="G65" s="273"/>
      <c r="H65" s="273"/>
      <c r="I65" s="274"/>
      <c r="J65" s="70"/>
    </row>
    <row r="66" spans="2:10" ht="25.5" customHeight="1">
      <c r="B66" s="67" t="s">
        <v>4</v>
      </c>
      <c r="C66" s="271">
        <v>1</v>
      </c>
      <c r="D66" s="271"/>
      <c r="E66" s="271"/>
      <c r="F66" s="271"/>
      <c r="G66" s="271"/>
      <c r="H66" s="271"/>
      <c r="I66" s="271"/>
      <c r="J66" s="70"/>
    </row>
    <row r="67" spans="2:10" ht="18" customHeight="1">
      <c r="B67" s="67" t="s">
        <v>35</v>
      </c>
      <c r="C67" s="275" t="s">
        <v>112</v>
      </c>
      <c r="D67" s="276"/>
      <c r="E67" s="276"/>
      <c r="F67" s="276"/>
      <c r="G67" s="276"/>
      <c r="H67" s="277"/>
      <c r="I67" s="69"/>
      <c r="J67" s="68"/>
    </row>
    <row r="68" spans="2:10" ht="25.5" customHeight="1">
      <c r="B68" s="67" t="s">
        <v>78</v>
      </c>
      <c r="C68" s="68">
        <v>3082</v>
      </c>
      <c r="D68" s="68">
        <v>3390</v>
      </c>
      <c r="E68" s="68">
        <v>12000</v>
      </c>
      <c r="F68" s="68">
        <v>0</v>
      </c>
      <c r="G68" s="68">
        <v>0</v>
      </c>
      <c r="H68" s="75">
        <f>(C68+D68+E68+F68+G68)/3</f>
        <v>6157.333333333333</v>
      </c>
      <c r="I68" s="75"/>
      <c r="J68" s="76">
        <f>H68</f>
        <v>6157.333333333333</v>
      </c>
    </row>
    <row r="69" spans="2:10" ht="26.25" customHeight="1">
      <c r="B69" s="67" t="s">
        <v>7</v>
      </c>
      <c r="C69" s="68">
        <f>C66*C68</f>
        <v>3082</v>
      </c>
      <c r="D69" s="68">
        <f>D68*C66</f>
        <v>3390</v>
      </c>
      <c r="E69" s="68">
        <f>C66*E68</f>
        <v>12000</v>
      </c>
      <c r="F69" s="68">
        <f>C66*F68</f>
        <v>0</v>
      </c>
      <c r="G69" s="68">
        <v>0</v>
      </c>
      <c r="H69" s="75">
        <f>(C69+D69+E69+F69+G69)/3</f>
        <v>6157.333333333333</v>
      </c>
      <c r="I69" s="75">
        <f>H69</f>
        <v>6157.333333333333</v>
      </c>
      <c r="J69" s="76">
        <f>C66*J68</f>
        <v>6157.333333333333</v>
      </c>
    </row>
    <row r="70" spans="2:10" ht="38.25" customHeight="1">
      <c r="B70" s="67" t="s">
        <v>36</v>
      </c>
      <c r="C70" s="272" t="s">
        <v>117</v>
      </c>
      <c r="D70" s="273"/>
      <c r="E70" s="273"/>
      <c r="F70" s="273"/>
      <c r="G70" s="273"/>
      <c r="H70" s="273"/>
      <c r="I70" s="274"/>
      <c r="J70" s="70"/>
    </row>
    <row r="71" spans="2:10" ht="24" customHeight="1">
      <c r="B71" s="67" t="s">
        <v>4</v>
      </c>
      <c r="C71" s="271">
        <v>1</v>
      </c>
      <c r="D71" s="271"/>
      <c r="E71" s="271"/>
      <c r="F71" s="271"/>
      <c r="G71" s="271"/>
      <c r="H71" s="271"/>
      <c r="I71" s="271"/>
      <c r="J71" s="70"/>
    </row>
    <row r="72" spans="2:10" ht="21" customHeight="1">
      <c r="B72" s="67" t="s">
        <v>35</v>
      </c>
      <c r="C72" s="275" t="s">
        <v>111</v>
      </c>
      <c r="D72" s="276"/>
      <c r="E72" s="276"/>
      <c r="F72" s="276"/>
      <c r="G72" s="276"/>
      <c r="H72" s="277"/>
      <c r="I72" s="68"/>
      <c r="J72" s="68"/>
    </row>
    <row r="73" spans="2:10" ht="26.25" customHeight="1">
      <c r="B73" s="67" t="s">
        <v>78</v>
      </c>
      <c r="C73" s="68">
        <v>4460</v>
      </c>
      <c r="D73" s="68">
        <v>4906</v>
      </c>
      <c r="E73" s="68">
        <v>9747</v>
      </c>
      <c r="F73" s="68">
        <v>0</v>
      </c>
      <c r="G73" s="68">
        <v>0</v>
      </c>
      <c r="H73" s="75">
        <f>(C73+D73+E73+F73+G73)/3</f>
        <v>6371</v>
      </c>
      <c r="I73" s="75"/>
      <c r="J73" s="76">
        <f>H73</f>
        <v>6371</v>
      </c>
    </row>
    <row r="74" spans="2:10" ht="23.25" customHeight="1">
      <c r="B74" s="67" t="s">
        <v>7</v>
      </c>
      <c r="C74" s="68">
        <f>C71*C73</f>
        <v>4460</v>
      </c>
      <c r="D74" s="68">
        <f>D73*C71</f>
        <v>4906</v>
      </c>
      <c r="E74" s="68">
        <f>C71*E73</f>
        <v>9747</v>
      </c>
      <c r="F74" s="68">
        <f>C71*F73</f>
        <v>0</v>
      </c>
      <c r="G74" s="68">
        <v>0</v>
      </c>
      <c r="H74" s="75">
        <f>(C74+D74+E74+F74+G74)/3</f>
        <v>6371</v>
      </c>
      <c r="I74" s="75">
        <f>H74</f>
        <v>6371</v>
      </c>
      <c r="J74" s="76">
        <f>C71*J73</f>
        <v>6371</v>
      </c>
    </row>
    <row r="75" spans="2:10" ht="24" customHeight="1" thickBot="1">
      <c r="B75" s="79" t="s">
        <v>19</v>
      </c>
      <c r="C75" s="68"/>
      <c r="D75" s="68"/>
      <c r="E75" s="68"/>
      <c r="F75" s="68"/>
      <c r="G75" s="68"/>
      <c r="H75" s="75">
        <f>(C75+D75+E75+F75+G75)/3</f>
        <v>0</v>
      </c>
      <c r="I75" s="68"/>
      <c r="J75" s="71"/>
    </row>
    <row r="76" spans="2:10" ht="30" customHeight="1" thickBot="1" thickTop="1">
      <c r="B76" s="79" t="s">
        <v>37</v>
      </c>
      <c r="C76" s="68">
        <f>C9+C14+C19+C24+C29+C34+C39+C44+C49+C54+C59+C64+C69+C74</f>
        <v>290026</v>
      </c>
      <c r="D76" s="68">
        <f>D9+D14+D19+D24+D29+D34+D39+D44+D49+D54+D59+D64+D69+D74</f>
        <v>318207</v>
      </c>
      <c r="E76" s="68">
        <f>E9+E14+E19+E24+E29+E34+E39+E44+E49+E54+E59+E64+E69+E74</f>
        <v>334787</v>
      </c>
      <c r="F76" s="68">
        <v>0</v>
      </c>
      <c r="G76" s="68">
        <v>0</v>
      </c>
      <c r="H76" s="75">
        <f>(C76+D76+E76+F76+G76)/3</f>
        <v>314340</v>
      </c>
      <c r="I76" s="75"/>
      <c r="J76" s="76">
        <f>H76</f>
        <v>314340</v>
      </c>
    </row>
    <row r="77" spans="2:10" ht="30" customHeight="1" thickTop="1">
      <c r="B77" s="67" t="s">
        <v>88</v>
      </c>
      <c r="C77" s="86">
        <v>41565</v>
      </c>
      <c r="D77" s="86">
        <v>41565</v>
      </c>
      <c r="E77" s="86">
        <v>41565</v>
      </c>
      <c r="F77" s="68"/>
      <c r="G77" s="68"/>
      <c r="H77" s="68"/>
      <c r="I77" s="68"/>
      <c r="J77" s="68"/>
    </row>
    <row r="78" spans="2:10" ht="21" customHeight="1">
      <c r="B78" s="67" t="s">
        <v>89</v>
      </c>
      <c r="C78" s="87">
        <v>41639</v>
      </c>
      <c r="D78" s="87">
        <v>41639</v>
      </c>
      <c r="E78" s="87">
        <v>41639</v>
      </c>
      <c r="F78" s="78"/>
      <c r="G78" s="78"/>
      <c r="H78" s="82"/>
      <c r="I78" s="78"/>
      <c r="J78" s="83"/>
    </row>
    <row r="79" spans="2:10" ht="38.25" customHeight="1">
      <c r="B79" s="81" t="s">
        <v>90</v>
      </c>
      <c r="C79" s="283" t="s">
        <v>23</v>
      </c>
      <c r="D79" s="284"/>
      <c r="E79" s="283" t="s">
        <v>94</v>
      </c>
      <c r="F79" s="286"/>
      <c r="G79" s="286"/>
      <c r="H79" s="286"/>
      <c r="I79" s="286"/>
      <c r="J79" s="287"/>
    </row>
    <row r="80" spans="2:10" ht="38.25" customHeight="1">
      <c r="B80" s="81">
        <v>1</v>
      </c>
      <c r="C80" s="285" t="s">
        <v>93</v>
      </c>
      <c r="D80" s="284"/>
      <c r="E80" s="288" t="s">
        <v>95</v>
      </c>
      <c r="F80" s="289"/>
      <c r="G80" s="289"/>
      <c r="H80" s="289"/>
      <c r="I80" s="289"/>
      <c r="J80" s="290"/>
    </row>
    <row r="81" spans="2:10" ht="38.25" customHeight="1">
      <c r="B81" s="81">
        <v>2</v>
      </c>
      <c r="C81" s="285" t="s">
        <v>97</v>
      </c>
      <c r="D81" s="284"/>
      <c r="E81" s="288" t="s">
        <v>96</v>
      </c>
      <c r="F81" s="289"/>
      <c r="G81" s="289"/>
      <c r="H81" s="289"/>
      <c r="I81" s="289"/>
      <c r="J81" s="290"/>
    </row>
    <row r="82" spans="2:10" ht="38.25" customHeight="1">
      <c r="B82" s="81">
        <v>3</v>
      </c>
      <c r="C82" s="285" t="s">
        <v>98</v>
      </c>
      <c r="D82" s="284"/>
      <c r="E82" s="288" t="s">
        <v>99</v>
      </c>
      <c r="F82" s="289"/>
      <c r="G82" s="289"/>
      <c r="H82" s="289"/>
      <c r="I82" s="289"/>
      <c r="J82" s="290"/>
    </row>
    <row r="83" spans="2:22" ht="38.25" customHeight="1">
      <c r="B83" s="291" t="s">
        <v>100</v>
      </c>
      <c r="C83" s="291"/>
      <c r="D83" s="291"/>
      <c r="E83" s="291"/>
      <c r="F83" s="291"/>
      <c r="G83" s="291"/>
      <c r="H83" s="80"/>
      <c r="I83" s="80"/>
      <c r="J83" s="80"/>
      <c r="K83" s="80"/>
      <c r="L83" s="80"/>
      <c r="M83" s="80" t="s">
        <v>91</v>
      </c>
      <c r="N83" s="80"/>
      <c r="O83" s="80"/>
      <c r="P83" s="80"/>
      <c r="Q83" s="80"/>
      <c r="R83" s="80"/>
      <c r="S83" s="80"/>
      <c r="T83" s="80"/>
      <c r="U83" s="80"/>
      <c r="V83" s="80"/>
    </row>
    <row r="84" spans="2:22" ht="38.25" customHeight="1">
      <c r="B84" s="282" t="s">
        <v>92</v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80"/>
      <c r="O84" s="80"/>
      <c r="P84" s="80"/>
      <c r="Q84" s="80"/>
      <c r="R84" s="80"/>
      <c r="S84" s="80"/>
      <c r="T84" s="80"/>
      <c r="U84" s="80"/>
      <c r="V84" s="80"/>
    </row>
    <row r="85" spans="2:22" ht="38.25" customHeight="1">
      <c r="B85" s="282" t="s">
        <v>101</v>
      </c>
      <c r="C85" s="282"/>
      <c r="D85" s="282"/>
      <c r="E85" s="282"/>
      <c r="F85" s="282"/>
      <c r="G85" s="282"/>
      <c r="H85" s="282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</sheetData>
  <sheetProtection/>
  <mergeCells count="62">
    <mergeCell ref="E79:J79"/>
    <mergeCell ref="E80:J80"/>
    <mergeCell ref="E81:J81"/>
    <mergeCell ref="E82:J82"/>
    <mergeCell ref="B83:G83"/>
    <mergeCell ref="B84:M84"/>
    <mergeCell ref="B85:H85"/>
    <mergeCell ref="C79:D79"/>
    <mergeCell ref="C80:D80"/>
    <mergeCell ref="C81:D81"/>
    <mergeCell ref="C82:D82"/>
    <mergeCell ref="C22:H22"/>
    <mergeCell ref="C65:I65"/>
    <mergeCell ref="C66:I66"/>
    <mergeCell ref="C70:I70"/>
    <mergeCell ref="C71:I71"/>
    <mergeCell ref="C7:H7"/>
    <mergeCell ref="C27:H27"/>
    <mergeCell ref="C32:H32"/>
    <mergeCell ref="C42:H42"/>
    <mergeCell ref="C47:H47"/>
    <mergeCell ref="C37:I37"/>
    <mergeCell ref="C40:I40"/>
    <mergeCell ref="C41:I41"/>
    <mergeCell ref="C45:I45"/>
    <mergeCell ref="C46:I46"/>
    <mergeCell ref="C67:H67"/>
    <mergeCell ref="C72:H72"/>
    <mergeCell ref="C51:I51"/>
    <mergeCell ref="C55:I55"/>
    <mergeCell ref="C56:I56"/>
    <mergeCell ref="C57:I57"/>
    <mergeCell ref="C60:I60"/>
    <mergeCell ref="C61:I61"/>
    <mergeCell ref="C52:H52"/>
    <mergeCell ref="C50:I50"/>
    <mergeCell ref="A5:A9"/>
    <mergeCell ref="C5:I5"/>
    <mergeCell ref="C6:I6"/>
    <mergeCell ref="B1:J1"/>
    <mergeCell ref="B3:B4"/>
    <mergeCell ref="I3:I4"/>
    <mergeCell ref="J3:J4"/>
    <mergeCell ref="H3:H4"/>
    <mergeCell ref="A10:A14"/>
    <mergeCell ref="C10:I10"/>
    <mergeCell ref="C11:I11"/>
    <mergeCell ref="A15:A19"/>
    <mergeCell ref="C15:I15"/>
    <mergeCell ref="C16:I16"/>
    <mergeCell ref="C17:I17"/>
    <mergeCell ref="C12:H12"/>
    <mergeCell ref="C31:I31"/>
    <mergeCell ref="C35:I35"/>
    <mergeCell ref="C36:I36"/>
    <mergeCell ref="C62:H62"/>
    <mergeCell ref="A20:A24"/>
    <mergeCell ref="C20:I20"/>
    <mergeCell ref="C21:I21"/>
    <mergeCell ref="C25:I25"/>
    <mergeCell ref="C26:I26"/>
    <mergeCell ref="C30:I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2013-10-25T08:12:37Z</cp:lastPrinted>
  <dcterms:created xsi:type="dcterms:W3CDTF">2009-10-23T03:44:58Z</dcterms:created>
  <dcterms:modified xsi:type="dcterms:W3CDTF">2013-10-25T08:14:53Z</dcterms:modified>
  <cp:category/>
  <cp:version/>
  <cp:contentType/>
  <cp:contentStatus/>
</cp:coreProperties>
</file>